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汇总" sheetId="1" r:id="rId1"/>
    <sheet name="先期移交政策性破产" sheetId="2" state="hidden" r:id="rId2"/>
    <sheet name="2017政策性破产" sheetId="3" state="hidden" r:id="rId3"/>
    <sheet name="2017下放其他" sheetId="4" state="hidden" r:id="rId4"/>
    <sheet name="Sheet1" sheetId="5" state="hidden" r:id="rId5"/>
    <sheet name="Sheet2" sheetId="6" r:id="rId6"/>
  </sheets>
  <definedNames>
    <definedName name="_xlnm.Print_Titles" localSheetId="2">'2017政策性破产'!$1:$5</definedName>
  </definedNames>
  <calcPr fullCalcOnLoad="1"/>
</workbook>
</file>

<file path=xl/sharedStrings.xml><?xml version="1.0" encoding="utf-8"?>
<sst xmlns="http://schemas.openxmlformats.org/spreadsheetml/2006/main" count="532" uniqueCount="131">
  <si>
    <t>序号</t>
  </si>
  <si>
    <t>企业名称</t>
  </si>
  <si>
    <t>所属行业</t>
  </si>
  <si>
    <t>隶属关系划转地方时间</t>
  </si>
  <si>
    <t>当前主管企业或单位</t>
  </si>
  <si>
    <t>“三供一业”分离移交项目情况</t>
  </si>
  <si>
    <t>确认人数</t>
  </si>
  <si>
    <t>中央财政补助金额</t>
  </si>
  <si>
    <t>备注</t>
  </si>
  <si>
    <t>供水</t>
  </si>
  <si>
    <t>供电</t>
  </si>
  <si>
    <t>供热</t>
  </si>
  <si>
    <t>供气</t>
  </si>
  <si>
    <t>物业</t>
  </si>
  <si>
    <t>合计</t>
  </si>
  <si>
    <t>补助金额总计</t>
  </si>
  <si>
    <t>其中，下放政策性破产企业</t>
  </si>
  <si>
    <t xml:space="preserve">      下放其他企业</t>
  </si>
  <si>
    <t>预拨金额总计</t>
  </si>
  <si>
    <t>单位：户、万元</t>
  </si>
  <si>
    <t>“三供一业”分离移交改造居民户数</t>
  </si>
  <si>
    <t>财力补助调节系数</t>
  </si>
  <si>
    <t>中央财政补助金额</t>
  </si>
  <si>
    <t>先期移交中央下放政策性破产企业</t>
  </si>
  <si>
    <t>合计</t>
  </si>
  <si>
    <t>类型</t>
  </si>
  <si>
    <t>中央财政补助金额(万元）</t>
  </si>
  <si>
    <t>2017年中央下放其他企业“三供一业”</t>
  </si>
  <si>
    <t>2017年预拨金额</t>
  </si>
  <si>
    <t>2017年预拨金额</t>
  </si>
  <si>
    <t>2017年预拨金额(万元）</t>
  </si>
  <si>
    <t>轻工</t>
  </si>
  <si>
    <t>煤炭</t>
  </si>
  <si>
    <t>纺织</t>
  </si>
  <si>
    <t>化工</t>
  </si>
  <si>
    <t>乌市美艺塑料彩印厂</t>
  </si>
  <si>
    <t>新疆奎屯糖厂</t>
  </si>
  <si>
    <t>新疆奎屯酿酒厂</t>
  </si>
  <si>
    <t>新疆霍尔果斯糖厂</t>
  </si>
  <si>
    <t>新疆芳草湖糖厂</t>
  </si>
  <si>
    <t>新疆汽车改装厂</t>
  </si>
  <si>
    <t>机械</t>
  </si>
  <si>
    <t>新疆石河子八一糖业有限公司</t>
  </si>
  <si>
    <t>新疆华敏毛纺织厂</t>
  </si>
  <si>
    <t>新疆北屯毛纺厂</t>
  </si>
  <si>
    <t>新疆乌鲁木齐第二钢铁厂</t>
  </si>
  <si>
    <t>钢铁</t>
  </si>
  <si>
    <t>新疆湖光造纸厂</t>
  </si>
  <si>
    <t>新疆湖光建材化工总厂</t>
  </si>
  <si>
    <t>建材</t>
  </si>
  <si>
    <t>新疆兵团农四师工矿联合总厂</t>
  </si>
  <si>
    <t>新疆伊犁西迪粮油总厂</t>
  </si>
  <si>
    <t>新疆五家渠味精食品厂</t>
  </si>
  <si>
    <t>新疆微型汽车厂</t>
  </si>
  <si>
    <t>新疆奎屯棉纺织厂</t>
  </si>
  <si>
    <t>新疆奎屯针织厂</t>
  </si>
  <si>
    <t>新疆石河子食品厂</t>
  </si>
  <si>
    <t>新疆第四机床厂</t>
  </si>
  <si>
    <t>新疆石河子糠醛厂</t>
  </si>
  <si>
    <t>新疆沃雪特油脂化工厂</t>
  </si>
  <si>
    <t>乌鲁木齐市永红针织总厂</t>
  </si>
  <si>
    <t>新疆石河子八一毛纺织厂</t>
  </si>
  <si>
    <t>新疆湖光糖厂</t>
  </si>
  <si>
    <t>新疆阿克苏银海纺织有限责任公司</t>
  </si>
  <si>
    <t>新疆兵团农九师西裕糖厂</t>
  </si>
  <si>
    <t>新疆北屯云母工业公司</t>
  </si>
  <si>
    <t>新疆卡子湾水泥有限公司</t>
  </si>
  <si>
    <t>新疆兵团农二师哈满沟煤矿</t>
  </si>
  <si>
    <t>新疆奎屯食品厂</t>
  </si>
  <si>
    <t>新疆兵团农三师永达水泥厂</t>
  </si>
  <si>
    <t>新疆兵团农七师五五农业机械厂</t>
  </si>
  <si>
    <t>新疆生产建设兵团农五师机械修造厂</t>
  </si>
  <si>
    <t>乌鲁木齐楼兰酒厂</t>
  </si>
  <si>
    <t>新疆石河子柴油机厂</t>
  </si>
  <si>
    <t>新疆五家渠粮油工贸公司</t>
  </si>
  <si>
    <t>新疆兵团农十三师红星钙塑厂</t>
  </si>
  <si>
    <t>新疆兵团建工师红雁水泥厂</t>
  </si>
  <si>
    <t>新疆五家渠青湖纺织有限责任公司</t>
  </si>
  <si>
    <t>新疆兵团农十师煤矿</t>
  </si>
  <si>
    <t>新疆梧桐化工厂</t>
  </si>
  <si>
    <t>哈密市二道湖红星铸造厂</t>
  </si>
  <si>
    <t>制造</t>
  </si>
  <si>
    <t>新疆生产建设兵团农六师猛进煤矿</t>
  </si>
  <si>
    <t>新疆生产建设兵团第九建筑安装工程公司(原730矿)</t>
  </si>
  <si>
    <t>建筑</t>
  </si>
  <si>
    <t>新疆阿拉尔三新纺织厂</t>
  </si>
  <si>
    <t>新疆兵团农三师橡胶总厂</t>
  </si>
  <si>
    <t>伊犁双新焦化厂</t>
  </si>
  <si>
    <t>新疆伊犁葡萄酒厂</t>
  </si>
  <si>
    <t>新疆伊犁哈海纸业总厂</t>
  </si>
  <si>
    <t>新疆芳草湖棉纺厂</t>
  </si>
  <si>
    <t>新疆兵团农七师红山煤矿</t>
  </si>
  <si>
    <t>新疆白杨酒厂</t>
  </si>
  <si>
    <t>新疆生产建设兵团农十三师淖毛湖农场电厂</t>
  </si>
  <si>
    <t>电力</t>
  </si>
  <si>
    <t>新疆生产建设农业建设第十三师黄田农场蔬菜脱水菜厂</t>
  </si>
  <si>
    <t>新疆哈密市新东食品厂</t>
  </si>
  <si>
    <t>新疆云洋电器工业公司</t>
  </si>
  <si>
    <t>涉及</t>
  </si>
  <si>
    <t>(1999)7号</t>
  </si>
  <si>
    <t>(1999)6号</t>
  </si>
  <si>
    <t>(1999)12号</t>
  </si>
  <si>
    <t>(2001)9号</t>
  </si>
  <si>
    <t>新疆塔里木艾森油脂有限公司</t>
  </si>
  <si>
    <t>新疆库尔勒神鹿纺织厂</t>
  </si>
  <si>
    <t>（2003）9号</t>
  </si>
  <si>
    <t>（2004）18号</t>
  </si>
  <si>
    <t>国资厅发改组（2006）71号</t>
  </si>
  <si>
    <t>(2007)24</t>
  </si>
  <si>
    <t>不涉及</t>
  </si>
  <si>
    <t>附件2：</t>
  </si>
  <si>
    <t>新疆建设兵团</t>
  </si>
  <si>
    <t>2017年政策性破产企业“三供一业”</t>
  </si>
  <si>
    <t>附件3：</t>
  </si>
  <si>
    <t>先期移交中央下放政策性破产企业“三供一业”中央财政补助表</t>
  </si>
  <si>
    <t>单位：万元</t>
  </si>
  <si>
    <t>附件5：</t>
  </si>
  <si>
    <t>2017年中央下放其他企业“三供一业”分离移交中央财政补助表</t>
  </si>
  <si>
    <t>石河子第二毛纺织厂</t>
  </si>
  <si>
    <t>纺织</t>
  </si>
  <si>
    <t>涉及</t>
  </si>
  <si>
    <t>石河子油脂化工厂</t>
  </si>
  <si>
    <t>化工</t>
  </si>
  <si>
    <t>轻工</t>
  </si>
  <si>
    <t>不涉及</t>
  </si>
  <si>
    <t>阿克苏大光毛纺厂</t>
  </si>
  <si>
    <t>2017年中央下放企业“三供一业”分离移交中央财政
补助资金预拨情况表</t>
  </si>
  <si>
    <t>2017年中央下放政策性破产企业“三供一业”分离移交
中央财政补助表</t>
  </si>
  <si>
    <t>新疆生产建设兵团</t>
  </si>
  <si>
    <t>新疆生产建设兵团</t>
  </si>
  <si>
    <t>附件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</si>
</sst>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  <numFmt numFmtId="179" formatCode="0.0000"/>
    <numFmt numFmtId="180" formatCode="#,##0_ "/>
    <numFmt numFmtId="181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name val="仿宋"/>
      <family val="3"/>
    </font>
    <font>
      <sz val="20"/>
      <name val="华文中宋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0" xfId="0" applyNumberFormat="1" applyAlignment="1">
      <alignment vertical="center"/>
    </xf>
    <xf numFmtId="176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76" fontId="6" fillId="0" borderId="11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9" xfId="46" applyFont="1" applyFill="1" applyBorder="1" applyAlignment="1">
      <alignment vertical="center"/>
      <protection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wrapText="1"/>
    </xf>
    <xf numFmtId="176" fontId="11" fillId="0" borderId="9" xfId="0" applyNumberFormat="1" applyFont="1" applyBorder="1" applyAlignment="1">
      <alignment horizontal="right" vertical="center" wrapText="1"/>
    </xf>
    <xf numFmtId="0" fontId="11" fillId="0" borderId="9" xfId="46" applyFont="1" applyFill="1" applyBorder="1" applyAlignment="1">
      <alignment vertical="center" wrapText="1"/>
      <protection/>
    </xf>
    <xf numFmtId="0" fontId="11" fillId="0" borderId="9" xfId="46" applyFont="1" applyFill="1" applyBorder="1" applyAlignment="1">
      <alignment horizontal="left" vertical="center"/>
      <protection/>
    </xf>
    <xf numFmtId="0" fontId="11" fillId="0" borderId="9" xfId="46" applyFont="1" applyFill="1" applyBorder="1" applyAlignment="1">
      <alignment horizontal="left" vertical="center" wrapText="1"/>
      <protection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11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4" xfId="43"/>
    <cellStyle name="常规 43" xfId="44"/>
    <cellStyle name="常规 5" xfId="45"/>
    <cellStyle name="常规_破产企业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28.25390625" style="0" customWidth="1"/>
    <col min="2" max="2" width="25.625" style="0" customWidth="1"/>
    <col min="3" max="3" width="27.125" style="0" customWidth="1"/>
  </cols>
  <sheetData>
    <row r="1" spans="1:2" ht="28.5" customHeight="1">
      <c r="A1" t="s">
        <v>130</v>
      </c>
      <c r="B1" s="22"/>
    </row>
    <row r="2" spans="1:3" ht="62.25" customHeight="1">
      <c r="A2" s="51" t="s">
        <v>126</v>
      </c>
      <c r="B2" s="52"/>
      <c r="C2" s="52"/>
    </row>
    <row r="3" spans="1:3" ht="37.5" customHeight="1">
      <c r="A3" s="50" t="s">
        <v>129</v>
      </c>
      <c r="B3" s="23"/>
      <c r="C3" s="23"/>
    </row>
    <row r="4" spans="1:3" ht="39" customHeight="1">
      <c r="A4" s="21" t="s">
        <v>25</v>
      </c>
      <c r="B4" s="21" t="s">
        <v>26</v>
      </c>
      <c r="C4" s="21" t="s">
        <v>30</v>
      </c>
    </row>
    <row r="5" spans="1:3" ht="35.25" customHeight="1">
      <c r="A5" s="49" t="s">
        <v>23</v>
      </c>
      <c r="B5" s="26">
        <f>'先期移交政策性破产'!Q11</f>
        <v>0</v>
      </c>
      <c r="C5" s="25">
        <f>'先期移交政策性破产'!R11</f>
        <v>0</v>
      </c>
    </row>
    <row r="6" spans="1:3" ht="33.75" customHeight="1">
      <c r="A6" s="49" t="s">
        <v>112</v>
      </c>
      <c r="B6" s="26">
        <v>264663</v>
      </c>
      <c r="C6" s="25">
        <f>ROUND(B6*0.9*0.3,0)</f>
        <v>71459</v>
      </c>
    </row>
    <row r="7" spans="1:3" ht="40.5" customHeight="1">
      <c r="A7" s="49" t="s">
        <v>27</v>
      </c>
      <c r="B7" s="26">
        <f>'2017下放其他'!L11</f>
        <v>0</v>
      </c>
      <c r="C7" s="25">
        <f>'2017下放其他'!M11</f>
        <v>0</v>
      </c>
    </row>
    <row r="8" spans="1:3" ht="36" customHeight="1">
      <c r="A8" s="24" t="s">
        <v>24</v>
      </c>
      <c r="B8" s="26">
        <f>SUM(B5:B7)</f>
        <v>264663</v>
      </c>
      <c r="C8" s="25">
        <f>SUM(C5:C7)</f>
        <v>71459</v>
      </c>
    </row>
    <row r="9" ht="21.75" customHeight="1"/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100" zoomScalePageLayoutView="0" workbookViewId="0" topLeftCell="A1">
      <selection activeCell="R3" sqref="R3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4" width="9.375" style="0" hidden="1" customWidth="1"/>
    <col min="5" max="5" width="12.625" style="0" hidden="1" customWidth="1"/>
    <col min="6" max="9" width="7.375" style="0" customWidth="1"/>
    <col min="10" max="10" width="5.50390625" style="0" bestFit="1" customWidth="1"/>
    <col min="11" max="13" width="4.625" style="0" hidden="1" customWidth="1"/>
    <col min="14" max="14" width="6.625" style="0" hidden="1" customWidth="1"/>
    <col min="15" max="15" width="4.625" style="0" hidden="1" customWidth="1"/>
    <col min="16" max="16" width="8.375" style="0" hidden="1" customWidth="1"/>
    <col min="17" max="17" width="9.875" style="0" hidden="1" customWidth="1"/>
    <col min="18" max="18" width="9.375" style="0" customWidth="1"/>
    <col min="19" max="19" width="10.125" style="0" hidden="1" customWidth="1"/>
  </cols>
  <sheetData>
    <row r="1" spans="1:2" ht="27.75" customHeight="1">
      <c r="A1" s="53" t="s">
        <v>113</v>
      </c>
      <c r="B1" s="53"/>
    </row>
    <row r="2" spans="1:18" ht="63.75" customHeight="1">
      <c r="A2" s="56" t="s">
        <v>114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9" ht="28.5" customHeight="1">
      <c r="A3" s="65" t="s">
        <v>111</v>
      </c>
      <c r="B3" s="6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R3" s="4" t="s">
        <v>115</v>
      </c>
      <c r="S3" s="12"/>
    </row>
    <row r="4" spans="1:19" ht="15" customHeight="1">
      <c r="A4" s="61" t="s">
        <v>0</v>
      </c>
      <c r="B4" s="63" t="s">
        <v>1</v>
      </c>
      <c r="C4" s="63" t="s">
        <v>2</v>
      </c>
      <c r="D4" s="63" t="s">
        <v>3</v>
      </c>
      <c r="E4" s="70" t="s">
        <v>4</v>
      </c>
      <c r="F4" s="67" t="s">
        <v>5</v>
      </c>
      <c r="G4" s="67"/>
      <c r="H4" s="67"/>
      <c r="I4" s="67"/>
      <c r="J4" s="67"/>
      <c r="K4" s="67" t="s">
        <v>5</v>
      </c>
      <c r="L4" s="67"/>
      <c r="M4" s="67"/>
      <c r="N4" s="67"/>
      <c r="O4" s="67"/>
      <c r="P4" s="63" t="s">
        <v>6</v>
      </c>
      <c r="Q4" s="54" t="s">
        <v>22</v>
      </c>
      <c r="R4" s="68" t="s">
        <v>28</v>
      </c>
      <c r="S4" s="66" t="s">
        <v>8</v>
      </c>
    </row>
    <row r="5" spans="1:19" ht="31.5" customHeight="1">
      <c r="A5" s="62"/>
      <c r="B5" s="64"/>
      <c r="C5" s="64"/>
      <c r="D5" s="64"/>
      <c r="E5" s="71"/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64"/>
      <c r="Q5" s="55"/>
      <c r="R5" s="69"/>
      <c r="S5" s="66"/>
    </row>
    <row r="6" spans="1:19" ht="30" customHeight="1">
      <c r="A6" s="14">
        <v>1</v>
      </c>
      <c r="B6" s="15"/>
      <c r="C6" s="15"/>
      <c r="D6" s="15"/>
      <c r="E6" s="15"/>
      <c r="F6" s="15"/>
      <c r="G6" s="16"/>
      <c r="H6" s="15"/>
      <c r="I6" s="16"/>
      <c r="J6" s="15"/>
      <c r="K6" s="15"/>
      <c r="L6" s="16"/>
      <c r="M6" s="15"/>
      <c r="N6" s="16"/>
      <c r="O6" s="15"/>
      <c r="P6" s="7"/>
      <c r="Q6" s="7">
        <v>0</v>
      </c>
      <c r="R6" s="6">
        <f>ROUND(Q6*0.9,0)</f>
        <v>0</v>
      </c>
      <c r="S6" s="19"/>
    </row>
    <row r="7" spans="1:19" ht="30" customHeight="1">
      <c r="A7" s="14">
        <v>2</v>
      </c>
      <c r="B7" s="15"/>
      <c r="C7" s="15"/>
      <c r="D7" s="15"/>
      <c r="E7" s="15"/>
      <c r="F7" s="15"/>
      <c r="G7" s="16"/>
      <c r="H7" s="15"/>
      <c r="I7" s="16"/>
      <c r="J7" s="15"/>
      <c r="K7" s="15"/>
      <c r="L7" s="16"/>
      <c r="M7" s="15"/>
      <c r="N7" s="16"/>
      <c r="O7" s="15"/>
      <c r="P7" s="7"/>
      <c r="Q7" s="7">
        <f>(K7*0.58+L7*0.92+M7*0.95+N7*0.95+O7*0.75)*P7/1.85</f>
        <v>0</v>
      </c>
      <c r="R7" s="6">
        <f>ROUND(Q7*0.9,0)</f>
        <v>0</v>
      </c>
      <c r="S7" s="19"/>
    </row>
    <row r="8" spans="1:19" ht="30" customHeight="1">
      <c r="A8" s="14">
        <v>3</v>
      </c>
      <c r="B8" s="15"/>
      <c r="C8" s="15"/>
      <c r="D8" s="15"/>
      <c r="E8" s="15"/>
      <c r="F8" s="15"/>
      <c r="G8" s="16"/>
      <c r="H8" s="15"/>
      <c r="I8" s="16"/>
      <c r="J8" s="15"/>
      <c r="K8" s="15"/>
      <c r="L8" s="16"/>
      <c r="M8" s="15"/>
      <c r="N8" s="16"/>
      <c r="O8" s="15"/>
      <c r="P8" s="7"/>
      <c r="Q8" s="7">
        <f>(K8*0.58+L8*0.92+M8*0.95+N8*0.95+O8*0.75)*P8/1.85</f>
        <v>0</v>
      </c>
      <c r="R8" s="6">
        <f>ROUND(Q8*0.9,0)</f>
        <v>0</v>
      </c>
      <c r="S8" s="19"/>
    </row>
    <row r="9" spans="1:19" ht="30" customHeight="1">
      <c r="A9" s="14">
        <v>4</v>
      </c>
      <c r="B9" s="15"/>
      <c r="C9" s="15"/>
      <c r="D9" s="15"/>
      <c r="E9" s="15"/>
      <c r="F9" s="15"/>
      <c r="G9" s="16"/>
      <c r="H9" s="15"/>
      <c r="I9" s="16"/>
      <c r="J9" s="15"/>
      <c r="K9" s="15"/>
      <c r="L9" s="16"/>
      <c r="M9" s="15"/>
      <c r="N9" s="16"/>
      <c r="O9" s="15"/>
      <c r="P9" s="7"/>
      <c r="Q9" s="7">
        <f>(K9*0.58+L9*0.92+M9*0.95+N9*0.95+O9*0.75)*P9/1.85</f>
        <v>0</v>
      </c>
      <c r="R9" s="6">
        <f>ROUND(Q9*0.9,0)</f>
        <v>0</v>
      </c>
      <c r="S9" s="19"/>
    </row>
    <row r="10" spans="1:19" ht="30" customHeight="1">
      <c r="A10" s="14">
        <v>5</v>
      </c>
      <c r="B10" s="15"/>
      <c r="C10" s="15"/>
      <c r="D10" s="15"/>
      <c r="E10" s="15"/>
      <c r="F10" s="15"/>
      <c r="G10" s="16"/>
      <c r="H10" s="15"/>
      <c r="I10" s="16"/>
      <c r="J10" s="15"/>
      <c r="K10" s="15"/>
      <c r="L10" s="16"/>
      <c r="M10" s="15"/>
      <c r="N10" s="16"/>
      <c r="O10" s="15"/>
      <c r="P10" s="7"/>
      <c r="Q10" s="7">
        <f>(K10*0.58+L10*0.92+M10*0.95+N10*0.95+O10*0.75)*P10/1.85</f>
        <v>0</v>
      </c>
      <c r="R10" s="6">
        <f>ROUND(Q10*0.9,0)</f>
        <v>0</v>
      </c>
      <c r="S10" s="19"/>
    </row>
    <row r="11" spans="1:19" ht="30" customHeigh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60"/>
      <c r="K11" s="15">
        <f aca="true" t="shared" si="0" ref="K11:R11">SUM(K6:K10)</f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8">
        <f t="shared" si="0"/>
        <v>0</v>
      </c>
      <c r="Q11" s="18">
        <f t="shared" si="0"/>
        <v>0</v>
      </c>
      <c r="R11" s="20">
        <f t="shared" si="0"/>
        <v>0</v>
      </c>
      <c r="S11" s="19"/>
    </row>
  </sheetData>
  <sheetProtection/>
  <mergeCells count="15">
    <mergeCell ref="S4:S5"/>
    <mergeCell ref="F4:J4"/>
    <mergeCell ref="K4:O4"/>
    <mergeCell ref="D4:D5"/>
    <mergeCell ref="C4:C5"/>
    <mergeCell ref="R4:R5"/>
    <mergeCell ref="E4:E5"/>
    <mergeCell ref="P4:P5"/>
    <mergeCell ref="A1:B1"/>
    <mergeCell ref="Q4:Q5"/>
    <mergeCell ref="A2:R2"/>
    <mergeCell ref="A11:J11"/>
    <mergeCell ref="A4:A5"/>
    <mergeCell ref="B4:B5"/>
    <mergeCell ref="A3:B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8"/>
  <sheetViews>
    <sheetView zoomScaleSheetLayoutView="100" zoomScalePageLayoutView="0" workbookViewId="0" topLeftCell="A1">
      <selection activeCell="Z10" sqref="Z10"/>
    </sheetView>
  </sheetViews>
  <sheetFormatPr defaultColWidth="9.00390625" defaultRowHeight="14.25"/>
  <cols>
    <col min="1" max="1" width="5.375" style="0" customWidth="1"/>
    <col min="2" max="2" width="24.50390625" style="0" customWidth="1"/>
    <col min="3" max="3" width="9.375" style="0" hidden="1" customWidth="1"/>
    <col min="4" max="4" width="11.25390625" style="0" hidden="1" customWidth="1"/>
    <col min="5" max="5" width="12.875" style="0" hidden="1" customWidth="1"/>
    <col min="6" max="8" width="7.375" style="0" customWidth="1"/>
    <col min="9" max="9" width="10.25390625" style="0" customWidth="1"/>
    <col min="10" max="10" width="7.375" style="0" customWidth="1"/>
    <col min="11" max="13" width="4.625" style="0" hidden="1" customWidth="1"/>
    <col min="14" max="14" width="4.875" style="0" hidden="1" customWidth="1"/>
    <col min="15" max="15" width="4.625" style="0" hidden="1" customWidth="1"/>
    <col min="16" max="16" width="11.125" style="0" hidden="1" customWidth="1"/>
    <col min="17" max="17" width="11.00390625" style="0" hidden="1" customWidth="1"/>
    <col min="18" max="18" width="10.625" style="0" hidden="1" customWidth="1"/>
    <col min="19" max="19" width="11.875" style="0" hidden="1" customWidth="1"/>
  </cols>
  <sheetData>
    <row r="1" spans="1:2" ht="21.75" customHeight="1">
      <c r="A1" s="72" t="s">
        <v>110</v>
      </c>
      <c r="B1" s="53"/>
    </row>
    <row r="2" spans="1:18" ht="51.75" customHeight="1">
      <c r="A2" s="73" t="s">
        <v>127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33" customHeight="1">
      <c r="A3" s="75" t="s">
        <v>128</v>
      </c>
      <c r="B3" s="7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R3" s="4" t="s">
        <v>115</v>
      </c>
    </row>
    <row r="4" spans="1:19" ht="21" customHeight="1">
      <c r="A4" s="61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7" t="s">
        <v>5</v>
      </c>
      <c r="G4" s="67"/>
      <c r="H4" s="67"/>
      <c r="I4" s="67"/>
      <c r="J4" s="67"/>
      <c r="K4" s="67" t="s">
        <v>5</v>
      </c>
      <c r="L4" s="67"/>
      <c r="M4" s="67"/>
      <c r="N4" s="67"/>
      <c r="O4" s="67"/>
      <c r="P4" s="63" t="s">
        <v>6</v>
      </c>
      <c r="Q4" s="54" t="s">
        <v>7</v>
      </c>
      <c r="R4" s="54" t="s">
        <v>29</v>
      </c>
      <c r="S4" s="66" t="s">
        <v>8</v>
      </c>
    </row>
    <row r="5" spans="1:19" ht="15" customHeight="1">
      <c r="A5" s="85"/>
      <c r="B5" s="74"/>
      <c r="C5" s="74"/>
      <c r="D5" s="74"/>
      <c r="E5" s="74"/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74"/>
      <c r="Q5" s="55"/>
      <c r="R5" s="55"/>
      <c r="S5" s="66"/>
    </row>
    <row r="6" spans="1:19" ht="23.25" customHeight="1">
      <c r="A6" s="46">
        <v>1</v>
      </c>
      <c r="B6" s="34" t="s">
        <v>118</v>
      </c>
      <c r="C6" s="35" t="s">
        <v>119</v>
      </c>
      <c r="D6" s="36"/>
      <c r="E6" s="37"/>
      <c r="F6" s="38" t="s">
        <v>120</v>
      </c>
      <c r="G6" s="38" t="s">
        <v>120</v>
      </c>
      <c r="H6" s="38" t="s">
        <v>120</v>
      </c>
      <c r="I6" s="38" t="s">
        <v>120</v>
      </c>
      <c r="J6" s="38" t="s">
        <v>120</v>
      </c>
      <c r="K6" s="36">
        <v>1</v>
      </c>
      <c r="L6" s="36">
        <v>1</v>
      </c>
      <c r="M6" s="36">
        <v>1</v>
      </c>
      <c r="N6" s="36">
        <v>1</v>
      </c>
      <c r="O6" s="36">
        <v>1</v>
      </c>
      <c r="P6" s="39">
        <v>990</v>
      </c>
      <c r="Q6" s="40">
        <f>(K6*0.58+L6*0.92+M6*0.95+N6*0.95+O6*0.75)*P6/1.85</f>
        <v>2220.810810810811</v>
      </c>
      <c r="R6" s="40">
        <f>ROUND(Q6*0.9,0)</f>
        <v>1999</v>
      </c>
      <c r="S6" s="47"/>
    </row>
    <row r="7" spans="1:19" ht="22.5" customHeight="1">
      <c r="A7" s="46">
        <v>2</v>
      </c>
      <c r="B7" s="34" t="s">
        <v>121</v>
      </c>
      <c r="C7" s="35" t="s">
        <v>122</v>
      </c>
      <c r="D7" s="36"/>
      <c r="E7" s="37"/>
      <c r="F7" s="38" t="s">
        <v>120</v>
      </c>
      <c r="G7" s="38" t="s">
        <v>120</v>
      </c>
      <c r="H7" s="38" t="s">
        <v>120</v>
      </c>
      <c r="I7" s="38" t="s">
        <v>120</v>
      </c>
      <c r="J7" s="38" t="s">
        <v>120</v>
      </c>
      <c r="K7" s="36">
        <v>1</v>
      </c>
      <c r="L7" s="36">
        <v>1</v>
      </c>
      <c r="M7" s="36">
        <v>1</v>
      </c>
      <c r="N7" s="36">
        <v>1</v>
      </c>
      <c r="O7" s="36">
        <v>1</v>
      </c>
      <c r="P7" s="39">
        <v>462</v>
      </c>
      <c r="Q7" s="40">
        <f>(K7*0.58+L7*0.92+M7*0.95+N7*0.95+O7*0.75)*P7/1.85</f>
        <v>1036.3783783783783</v>
      </c>
      <c r="R7" s="40">
        <f>ROUND(Q7*0.9,0)</f>
        <v>933</v>
      </c>
      <c r="S7" s="47"/>
    </row>
    <row r="8" spans="1:254" s="33" customFormat="1" ht="30" customHeight="1">
      <c r="A8" s="46">
        <v>3</v>
      </c>
      <c r="B8" s="34" t="s">
        <v>35</v>
      </c>
      <c r="C8" s="35" t="s">
        <v>123</v>
      </c>
      <c r="D8" s="36"/>
      <c r="E8" s="37"/>
      <c r="F8" s="38" t="s">
        <v>120</v>
      </c>
      <c r="G8" s="38" t="s">
        <v>120</v>
      </c>
      <c r="H8" s="38" t="s">
        <v>120</v>
      </c>
      <c r="I8" s="38" t="s">
        <v>124</v>
      </c>
      <c r="J8" s="38" t="s">
        <v>120</v>
      </c>
      <c r="K8" s="36">
        <v>1</v>
      </c>
      <c r="L8" s="36">
        <v>1</v>
      </c>
      <c r="M8" s="36">
        <v>1</v>
      </c>
      <c r="N8" s="36">
        <v>0</v>
      </c>
      <c r="O8" s="36">
        <v>1</v>
      </c>
      <c r="P8" s="39">
        <v>32</v>
      </c>
      <c r="Q8" s="40">
        <f aca="true" t="shared" si="0" ref="Q8:Q67">(K8*0.58+L8*0.92+M8*0.95+N8*0.95+O8*0.75)*P8/1.85</f>
        <v>55.351351351351354</v>
      </c>
      <c r="R8" s="40">
        <f aca="true" t="shared" si="1" ref="R8:R67">ROUND(Q8*0.9,0)</f>
        <v>50</v>
      </c>
      <c r="S8" s="35" t="s">
        <v>99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</row>
    <row r="9" spans="1:254" s="33" customFormat="1" ht="30" customHeight="1">
      <c r="A9" s="46">
        <v>4</v>
      </c>
      <c r="B9" s="34" t="s">
        <v>125</v>
      </c>
      <c r="C9" s="35" t="s">
        <v>119</v>
      </c>
      <c r="D9" s="36"/>
      <c r="E9" s="37"/>
      <c r="F9" s="38" t="s">
        <v>120</v>
      </c>
      <c r="G9" s="38" t="s">
        <v>120</v>
      </c>
      <c r="H9" s="38" t="s">
        <v>120</v>
      </c>
      <c r="I9" s="38" t="s">
        <v>120</v>
      </c>
      <c r="J9" s="38" t="s">
        <v>120</v>
      </c>
      <c r="K9" s="36">
        <v>1</v>
      </c>
      <c r="L9" s="36">
        <v>1</v>
      </c>
      <c r="M9" s="36">
        <v>1</v>
      </c>
      <c r="N9" s="36">
        <v>1</v>
      </c>
      <c r="O9" s="36">
        <v>1</v>
      </c>
      <c r="P9" s="39">
        <v>2342</v>
      </c>
      <c r="Q9" s="40">
        <f t="shared" si="0"/>
        <v>5253.675675675676</v>
      </c>
      <c r="R9" s="40">
        <f t="shared" si="1"/>
        <v>4728</v>
      </c>
      <c r="S9" s="35" t="s">
        <v>100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</row>
    <row r="10" spans="1:254" s="33" customFormat="1" ht="30" customHeight="1">
      <c r="A10" s="46">
        <v>5</v>
      </c>
      <c r="B10" s="34" t="s">
        <v>36</v>
      </c>
      <c r="C10" s="35" t="s">
        <v>31</v>
      </c>
      <c r="D10" s="36"/>
      <c r="E10" s="37"/>
      <c r="F10" s="38" t="s">
        <v>98</v>
      </c>
      <c r="G10" s="38" t="s">
        <v>98</v>
      </c>
      <c r="H10" s="38" t="s">
        <v>98</v>
      </c>
      <c r="I10" s="38" t="s">
        <v>98</v>
      </c>
      <c r="J10" s="38" t="s">
        <v>98</v>
      </c>
      <c r="K10" s="36">
        <v>1</v>
      </c>
      <c r="L10" s="36">
        <v>1</v>
      </c>
      <c r="M10" s="36">
        <v>1</v>
      </c>
      <c r="N10" s="36">
        <v>1</v>
      </c>
      <c r="O10" s="36">
        <v>1</v>
      </c>
      <c r="P10" s="39">
        <v>445</v>
      </c>
      <c r="Q10" s="40">
        <f t="shared" si="0"/>
        <v>998.2432432432433</v>
      </c>
      <c r="R10" s="40">
        <f t="shared" si="1"/>
        <v>898</v>
      </c>
      <c r="S10" s="35" t="s">
        <v>101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</row>
    <row r="11" spans="1:254" s="33" customFormat="1" ht="30" customHeight="1">
      <c r="A11" s="46">
        <v>6</v>
      </c>
      <c r="B11" s="34" t="s">
        <v>37</v>
      </c>
      <c r="C11" s="35" t="s">
        <v>31</v>
      </c>
      <c r="D11" s="36"/>
      <c r="E11" s="37"/>
      <c r="F11" s="38" t="s">
        <v>98</v>
      </c>
      <c r="G11" s="38" t="s">
        <v>98</v>
      </c>
      <c r="H11" s="38" t="s">
        <v>98</v>
      </c>
      <c r="I11" s="38" t="s">
        <v>98</v>
      </c>
      <c r="J11" s="38" t="s">
        <v>98</v>
      </c>
      <c r="K11" s="36">
        <v>1</v>
      </c>
      <c r="L11" s="36">
        <v>1</v>
      </c>
      <c r="M11" s="36">
        <v>1</v>
      </c>
      <c r="N11" s="36">
        <v>1</v>
      </c>
      <c r="O11" s="36">
        <v>1</v>
      </c>
      <c r="P11" s="39">
        <v>1727</v>
      </c>
      <c r="Q11" s="40">
        <f t="shared" si="0"/>
        <v>3874.081081081081</v>
      </c>
      <c r="R11" s="40">
        <f t="shared" si="1"/>
        <v>3487</v>
      </c>
      <c r="S11" s="35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</row>
    <row r="12" spans="1:254" s="33" customFormat="1" ht="30" customHeight="1">
      <c r="A12" s="46">
        <v>7</v>
      </c>
      <c r="B12" s="34" t="s">
        <v>38</v>
      </c>
      <c r="C12" s="35" t="s">
        <v>31</v>
      </c>
      <c r="D12" s="36"/>
      <c r="E12" s="37"/>
      <c r="F12" s="38" t="s">
        <v>98</v>
      </c>
      <c r="G12" s="38" t="s">
        <v>98</v>
      </c>
      <c r="H12" s="38" t="s">
        <v>98</v>
      </c>
      <c r="I12" s="38" t="s">
        <v>98</v>
      </c>
      <c r="J12" s="38" t="s">
        <v>98</v>
      </c>
      <c r="K12" s="36">
        <v>1</v>
      </c>
      <c r="L12" s="36">
        <v>1</v>
      </c>
      <c r="M12" s="36">
        <v>1</v>
      </c>
      <c r="N12" s="36">
        <v>1</v>
      </c>
      <c r="O12" s="36">
        <v>1</v>
      </c>
      <c r="P12" s="39">
        <v>899</v>
      </c>
      <c r="Q12" s="40">
        <f t="shared" si="0"/>
        <v>2016.6756756756758</v>
      </c>
      <c r="R12" s="40">
        <f t="shared" si="1"/>
        <v>1815</v>
      </c>
      <c r="S12" s="35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</row>
    <row r="13" spans="1:254" s="33" customFormat="1" ht="30" customHeight="1">
      <c r="A13" s="46">
        <v>8</v>
      </c>
      <c r="B13" s="34" t="s">
        <v>39</v>
      </c>
      <c r="C13" s="35" t="s">
        <v>31</v>
      </c>
      <c r="D13" s="36"/>
      <c r="E13" s="37"/>
      <c r="F13" s="38" t="s">
        <v>98</v>
      </c>
      <c r="G13" s="38" t="s">
        <v>98</v>
      </c>
      <c r="H13" s="38" t="s">
        <v>98</v>
      </c>
      <c r="I13" s="38" t="s">
        <v>98</v>
      </c>
      <c r="J13" s="38" t="s">
        <v>98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9">
        <v>960</v>
      </c>
      <c r="Q13" s="40">
        <f t="shared" si="0"/>
        <v>2153.5135135135138</v>
      </c>
      <c r="R13" s="40">
        <f t="shared" si="1"/>
        <v>1938</v>
      </c>
      <c r="S13" s="35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</row>
    <row r="14" spans="1:254" s="33" customFormat="1" ht="30" customHeight="1">
      <c r="A14" s="46">
        <v>9</v>
      </c>
      <c r="B14" s="34" t="s">
        <v>40</v>
      </c>
      <c r="C14" s="35" t="s">
        <v>41</v>
      </c>
      <c r="D14" s="36"/>
      <c r="E14" s="37"/>
      <c r="F14" s="38" t="s">
        <v>98</v>
      </c>
      <c r="G14" s="38" t="s">
        <v>98</v>
      </c>
      <c r="H14" s="38" t="s">
        <v>98</v>
      </c>
      <c r="I14" s="38" t="s">
        <v>109</v>
      </c>
      <c r="J14" s="38" t="s">
        <v>98</v>
      </c>
      <c r="K14" s="36">
        <v>1</v>
      </c>
      <c r="L14" s="36">
        <v>1</v>
      </c>
      <c r="M14" s="36">
        <v>1</v>
      </c>
      <c r="N14" s="36">
        <v>0</v>
      </c>
      <c r="O14" s="36">
        <v>1</v>
      </c>
      <c r="P14" s="39">
        <v>1637</v>
      </c>
      <c r="Q14" s="40">
        <f t="shared" si="0"/>
        <v>2831.567567567568</v>
      </c>
      <c r="R14" s="40">
        <f t="shared" si="1"/>
        <v>2548</v>
      </c>
      <c r="S14" s="35" t="s">
        <v>102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</row>
    <row r="15" spans="1:254" s="33" customFormat="1" ht="30" customHeight="1">
      <c r="A15" s="46">
        <v>10</v>
      </c>
      <c r="B15" s="41" t="s">
        <v>42</v>
      </c>
      <c r="C15" s="35" t="s">
        <v>31</v>
      </c>
      <c r="D15" s="36"/>
      <c r="E15" s="37"/>
      <c r="F15" s="38" t="s">
        <v>98</v>
      </c>
      <c r="G15" s="38" t="s">
        <v>98</v>
      </c>
      <c r="H15" s="38" t="s">
        <v>98</v>
      </c>
      <c r="I15" s="38" t="s">
        <v>98</v>
      </c>
      <c r="J15" s="38" t="s">
        <v>98</v>
      </c>
      <c r="K15" s="36">
        <v>1</v>
      </c>
      <c r="L15" s="36">
        <v>1</v>
      </c>
      <c r="M15" s="36">
        <v>1</v>
      </c>
      <c r="N15" s="36">
        <v>1</v>
      </c>
      <c r="O15" s="36">
        <v>1</v>
      </c>
      <c r="P15" s="39">
        <v>3965</v>
      </c>
      <c r="Q15" s="40">
        <f t="shared" si="0"/>
        <v>8894.459459459458</v>
      </c>
      <c r="R15" s="40">
        <f t="shared" si="1"/>
        <v>8005</v>
      </c>
      <c r="S15" s="35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</row>
    <row r="16" spans="1:254" s="33" customFormat="1" ht="30" customHeight="1">
      <c r="A16" s="46">
        <v>11</v>
      </c>
      <c r="B16" s="34" t="s">
        <v>43</v>
      </c>
      <c r="C16" s="35" t="s">
        <v>33</v>
      </c>
      <c r="D16" s="36"/>
      <c r="E16" s="37"/>
      <c r="F16" s="38" t="s">
        <v>98</v>
      </c>
      <c r="G16" s="38" t="s">
        <v>98</v>
      </c>
      <c r="H16" s="38" t="s">
        <v>98</v>
      </c>
      <c r="I16" s="38" t="s">
        <v>98</v>
      </c>
      <c r="J16" s="38" t="s">
        <v>98</v>
      </c>
      <c r="K16" s="36">
        <v>1</v>
      </c>
      <c r="L16" s="36">
        <v>1</v>
      </c>
      <c r="M16" s="36">
        <v>1</v>
      </c>
      <c r="N16" s="36">
        <v>1</v>
      </c>
      <c r="O16" s="36">
        <v>1</v>
      </c>
      <c r="P16" s="39">
        <v>537</v>
      </c>
      <c r="Q16" s="40">
        <f t="shared" si="0"/>
        <v>1204.6216216216217</v>
      </c>
      <c r="R16" s="40">
        <f t="shared" si="1"/>
        <v>1084</v>
      </c>
      <c r="S16" s="35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254" s="33" customFormat="1" ht="30" customHeight="1">
      <c r="A17" s="46">
        <v>12</v>
      </c>
      <c r="B17" s="34" t="s">
        <v>44</v>
      </c>
      <c r="C17" s="35" t="s">
        <v>33</v>
      </c>
      <c r="D17" s="36"/>
      <c r="E17" s="37"/>
      <c r="F17" s="38" t="s">
        <v>98</v>
      </c>
      <c r="G17" s="38" t="s">
        <v>98</v>
      </c>
      <c r="H17" s="38" t="s">
        <v>98</v>
      </c>
      <c r="I17" s="38" t="s">
        <v>98</v>
      </c>
      <c r="J17" s="38" t="s">
        <v>98</v>
      </c>
      <c r="K17" s="36">
        <v>1</v>
      </c>
      <c r="L17" s="36">
        <v>1</v>
      </c>
      <c r="M17" s="36">
        <v>1</v>
      </c>
      <c r="N17" s="36">
        <v>1</v>
      </c>
      <c r="O17" s="36">
        <v>1</v>
      </c>
      <c r="P17" s="39">
        <v>735</v>
      </c>
      <c r="Q17" s="40">
        <f t="shared" si="0"/>
        <v>1648.783783783784</v>
      </c>
      <c r="R17" s="40">
        <f t="shared" si="1"/>
        <v>1484</v>
      </c>
      <c r="S17" s="35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pans="1:254" s="33" customFormat="1" ht="32.25" customHeight="1">
      <c r="A18" s="46">
        <v>13</v>
      </c>
      <c r="B18" s="34" t="s">
        <v>45</v>
      </c>
      <c r="C18" s="35" t="s">
        <v>46</v>
      </c>
      <c r="D18" s="36"/>
      <c r="E18" s="37"/>
      <c r="F18" s="38" t="s">
        <v>98</v>
      </c>
      <c r="G18" s="38" t="s">
        <v>98</v>
      </c>
      <c r="H18" s="38" t="s">
        <v>109</v>
      </c>
      <c r="I18" s="38" t="s">
        <v>109</v>
      </c>
      <c r="J18" s="38" t="s">
        <v>98</v>
      </c>
      <c r="K18" s="36">
        <v>1</v>
      </c>
      <c r="L18" s="36">
        <v>1</v>
      </c>
      <c r="M18" s="36">
        <v>0</v>
      </c>
      <c r="N18" s="36">
        <v>0</v>
      </c>
      <c r="O18" s="36">
        <v>1</v>
      </c>
      <c r="P18" s="39">
        <v>4702</v>
      </c>
      <c r="Q18" s="40">
        <f t="shared" si="0"/>
        <v>5718.648648648648</v>
      </c>
      <c r="R18" s="40">
        <f t="shared" si="1"/>
        <v>5147</v>
      </c>
      <c r="S18" s="35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</row>
    <row r="19" spans="1:254" s="33" customFormat="1" ht="30" customHeight="1">
      <c r="A19" s="46">
        <v>14</v>
      </c>
      <c r="B19" s="41" t="s">
        <v>103</v>
      </c>
      <c r="C19" s="35" t="s">
        <v>31</v>
      </c>
      <c r="D19" s="36"/>
      <c r="E19" s="37"/>
      <c r="F19" s="38" t="s">
        <v>98</v>
      </c>
      <c r="G19" s="38" t="s">
        <v>98</v>
      </c>
      <c r="H19" s="38" t="s">
        <v>98</v>
      </c>
      <c r="I19" s="38" t="s">
        <v>98</v>
      </c>
      <c r="J19" s="38" t="s">
        <v>98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39">
        <v>156</v>
      </c>
      <c r="Q19" s="40">
        <f t="shared" si="0"/>
        <v>349.945945945946</v>
      </c>
      <c r="R19" s="40">
        <f t="shared" si="1"/>
        <v>315</v>
      </c>
      <c r="S19" s="35" t="s">
        <v>105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</row>
    <row r="20" spans="1:254" s="33" customFormat="1" ht="30" customHeight="1">
      <c r="A20" s="46">
        <v>15</v>
      </c>
      <c r="B20" s="34" t="s">
        <v>47</v>
      </c>
      <c r="C20" s="35" t="s">
        <v>31</v>
      </c>
      <c r="D20" s="36"/>
      <c r="E20" s="37"/>
      <c r="F20" s="38" t="s">
        <v>98</v>
      </c>
      <c r="G20" s="38" t="s">
        <v>98</v>
      </c>
      <c r="H20" s="38" t="s">
        <v>98</v>
      </c>
      <c r="I20" s="38" t="s">
        <v>98</v>
      </c>
      <c r="J20" s="38" t="s">
        <v>98</v>
      </c>
      <c r="K20" s="36">
        <v>1</v>
      </c>
      <c r="L20" s="36">
        <v>1</v>
      </c>
      <c r="M20" s="36">
        <v>1</v>
      </c>
      <c r="N20" s="36">
        <v>1</v>
      </c>
      <c r="O20" s="36">
        <v>1</v>
      </c>
      <c r="P20" s="39">
        <v>5856</v>
      </c>
      <c r="Q20" s="40">
        <f t="shared" si="0"/>
        <v>13136.432432432433</v>
      </c>
      <c r="R20" s="40">
        <f t="shared" si="1"/>
        <v>11823</v>
      </c>
      <c r="S20" s="35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s="33" customFormat="1" ht="30" customHeight="1">
      <c r="A21" s="46">
        <v>16</v>
      </c>
      <c r="B21" s="34" t="s">
        <v>48</v>
      </c>
      <c r="C21" s="35" t="s">
        <v>49</v>
      </c>
      <c r="D21" s="36"/>
      <c r="E21" s="37"/>
      <c r="F21" s="38" t="s">
        <v>98</v>
      </c>
      <c r="G21" s="38" t="s">
        <v>98</v>
      </c>
      <c r="H21" s="38" t="s">
        <v>98</v>
      </c>
      <c r="I21" s="38" t="s">
        <v>109</v>
      </c>
      <c r="J21" s="38" t="s">
        <v>98</v>
      </c>
      <c r="K21" s="36">
        <v>1</v>
      </c>
      <c r="L21" s="36">
        <v>1</v>
      </c>
      <c r="M21" s="36">
        <v>1</v>
      </c>
      <c r="N21" s="36">
        <v>0</v>
      </c>
      <c r="O21" s="36">
        <v>1</v>
      </c>
      <c r="P21" s="39">
        <v>14900</v>
      </c>
      <c r="Q21" s="40">
        <f t="shared" si="0"/>
        <v>25772.972972972973</v>
      </c>
      <c r="R21" s="40">
        <f t="shared" si="1"/>
        <v>23196</v>
      </c>
      <c r="S21" s="35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s="33" customFormat="1" ht="30" customHeight="1">
      <c r="A22" s="46">
        <v>17</v>
      </c>
      <c r="B22" s="41" t="s">
        <v>50</v>
      </c>
      <c r="C22" s="35" t="s">
        <v>32</v>
      </c>
      <c r="D22" s="36"/>
      <c r="E22" s="37"/>
      <c r="F22" s="38" t="s">
        <v>98</v>
      </c>
      <c r="G22" s="38" t="s">
        <v>109</v>
      </c>
      <c r="H22" s="38" t="s">
        <v>109</v>
      </c>
      <c r="I22" s="38" t="s">
        <v>109</v>
      </c>
      <c r="J22" s="38" t="s">
        <v>98</v>
      </c>
      <c r="K22" s="36">
        <v>1</v>
      </c>
      <c r="L22" s="36">
        <v>0</v>
      </c>
      <c r="M22" s="36">
        <v>0</v>
      </c>
      <c r="N22" s="36">
        <v>0</v>
      </c>
      <c r="O22" s="36">
        <v>1</v>
      </c>
      <c r="P22" s="39">
        <v>6325</v>
      </c>
      <c r="Q22" s="40">
        <f t="shared" si="0"/>
        <v>4547.162162162162</v>
      </c>
      <c r="R22" s="40">
        <f t="shared" si="1"/>
        <v>4092</v>
      </c>
      <c r="S22" s="35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s="33" customFormat="1" ht="30" customHeight="1">
      <c r="A23" s="46">
        <v>18</v>
      </c>
      <c r="B23" s="34" t="s">
        <v>51</v>
      </c>
      <c r="C23" s="35" t="s">
        <v>31</v>
      </c>
      <c r="D23" s="36"/>
      <c r="E23" s="37"/>
      <c r="F23" s="38" t="s">
        <v>98</v>
      </c>
      <c r="G23" s="38" t="s">
        <v>98</v>
      </c>
      <c r="H23" s="38" t="s">
        <v>98</v>
      </c>
      <c r="I23" s="38" t="s">
        <v>98</v>
      </c>
      <c r="J23" s="38" t="s">
        <v>98</v>
      </c>
      <c r="K23" s="36">
        <v>1</v>
      </c>
      <c r="L23" s="36">
        <v>1</v>
      </c>
      <c r="M23" s="36">
        <v>1</v>
      </c>
      <c r="N23" s="36">
        <v>1</v>
      </c>
      <c r="O23" s="36">
        <v>1</v>
      </c>
      <c r="P23" s="39">
        <v>595</v>
      </c>
      <c r="Q23" s="40">
        <f t="shared" si="0"/>
        <v>1334.7297297297296</v>
      </c>
      <c r="R23" s="40">
        <f t="shared" si="1"/>
        <v>1201</v>
      </c>
      <c r="S23" s="35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s="33" customFormat="1" ht="30" customHeight="1">
      <c r="A24" s="46">
        <v>19</v>
      </c>
      <c r="B24" s="34" t="s">
        <v>52</v>
      </c>
      <c r="C24" s="35" t="s">
        <v>31</v>
      </c>
      <c r="D24" s="36"/>
      <c r="E24" s="37"/>
      <c r="F24" s="38" t="s">
        <v>98</v>
      </c>
      <c r="G24" s="38" t="s">
        <v>98</v>
      </c>
      <c r="H24" s="38" t="s">
        <v>98</v>
      </c>
      <c r="I24" s="38" t="s">
        <v>109</v>
      </c>
      <c r="J24" s="38" t="s">
        <v>98</v>
      </c>
      <c r="K24" s="36">
        <v>1</v>
      </c>
      <c r="L24" s="36">
        <v>1</v>
      </c>
      <c r="M24" s="36">
        <v>1</v>
      </c>
      <c r="N24" s="36">
        <v>0</v>
      </c>
      <c r="O24" s="36">
        <v>1</v>
      </c>
      <c r="P24" s="39">
        <v>253</v>
      </c>
      <c r="Q24" s="40">
        <f t="shared" si="0"/>
        <v>437.6216216216216</v>
      </c>
      <c r="R24" s="40">
        <f t="shared" si="1"/>
        <v>394</v>
      </c>
      <c r="S24" s="35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s="33" customFormat="1" ht="30" customHeight="1">
      <c r="A25" s="46">
        <v>20</v>
      </c>
      <c r="B25" s="34" t="s">
        <v>53</v>
      </c>
      <c r="C25" s="35" t="s">
        <v>41</v>
      </c>
      <c r="D25" s="36"/>
      <c r="E25" s="37"/>
      <c r="F25" s="38" t="s">
        <v>98</v>
      </c>
      <c r="G25" s="38" t="s">
        <v>98</v>
      </c>
      <c r="H25" s="38" t="s">
        <v>98</v>
      </c>
      <c r="I25" s="38" t="s">
        <v>109</v>
      </c>
      <c r="J25" s="38" t="s">
        <v>98</v>
      </c>
      <c r="K25" s="36">
        <v>1</v>
      </c>
      <c r="L25" s="36">
        <v>1</v>
      </c>
      <c r="M25" s="36">
        <v>1</v>
      </c>
      <c r="N25" s="36">
        <v>0</v>
      </c>
      <c r="O25" s="36">
        <v>1</v>
      </c>
      <c r="P25" s="39">
        <v>1473</v>
      </c>
      <c r="Q25" s="40">
        <f t="shared" si="0"/>
        <v>2547.891891891892</v>
      </c>
      <c r="R25" s="40">
        <f t="shared" si="1"/>
        <v>2293</v>
      </c>
      <c r="S25" s="35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s="33" customFormat="1" ht="30" customHeight="1">
      <c r="A26" s="46">
        <v>21</v>
      </c>
      <c r="B26" s="34" t="s">
        <v>54</v>
      </c>
      <c r="C26" s="35" t="s">
        <v>33</v>
      </c>
      <c r="D26" s="36"/>
      <c r="E26" s="37"/>
      <c r="F26" s="38" t="s">
        <v>98</v>
      </c>
      <c r="G26" s="38" t="s">
        <v>98</v>
      </c>
      <c r="H26" s="38" t="s">
        <v>98</v>
      </c>
      <c r="I26" s="38" t="s">
        <v>98</v>
      </c>
      <c r="J26" s="38" t="s">
        <v>98</v>
      </c>
      <c r="K26" s="36">
        <v>1</v>
      </c>
      <c r="L26" s="36">
        <v>1</v>
      </c>
      <c r="M26" s="36">
        <v>1</v>
      </c>
      <c r="N26" s="36">
        <v>1</v>
      </c>
      <c r="O26" s="36">
        <v>1</v>
      </c>
      <c r="P26" s="39">
        <v>4496</v>
      </c>
      <c r="Q26" s="40">
        <f t="shared" si="0"/>
        <v>10085.621621621622</v>
      </c>
      <c r="R26" s="40">
        <f t="shared" si="1"/>
        <v>9077</v>
      </c>
      <c r="S26" s="35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54" s="33" customFormat="1" ht="30" customHeight="1">
      <c r="A27" s="46">
        <v>22</v>
      </c>
      <c r="B27" s="34" t="s">
        <v>55</v>
      </c>
      <c r="C27" s="35" t="s">
        <v>33</v>
      </c>
      <c r="D27" s="36"/>
      <c r="E27" s="37"/>
      <c r="F27" s="38" t="s">
        <v>98</v>
      </c>
      <c r="G27" s="38" t="s">
        <v>98</v>
      </c>
      <c r="H27" s="38" t="s">
        <v>98</v>
      </c>
      <c r="I27" s="38" t="s">
        <v>98</v>
      </c>
      <c r="J27" s="38" t="s">
        <v>98</v>
      </c>
      <c r="K27" s="36">
        <v>1</v>
      </c>
      <c r="L27" s="36">
        <v>1</v>
      </c>
      <c r="M27" s="36">
        <v>1</v>
      </c>
      <c r="N27" s="36">
        <v>1</v>
      </c>
      <c r="O27" s="36">
        <v>1</v>
      </c>
      <c r="P27" s="39">
        <v>1631</v>
      </c>
      <c r="Q27" s="40">
        <f t="shared" si="0"/>
        <v>3658.72972972973</v>
      </c>
      <c r="R27" s="40">
        <f t="shared" si="1"/>
        <v>3293</v>
      </c>
      <c r="S27" s="35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s="33" customFormat="1" ht="30" customHeight="1">
      <c r="A28" s="46">
        <v>23</v>
      </c>
      <c r="B28" s="34" t="s">
        <v>56</v>
      </c>
      <c r="C28" s="35" t="s">
        <v>31</v>
      </c>
      <c r="D28" s="36"/>
      <c r="E28" s="37"/>
      <c r="F28" s="38" t="s">
        <v>98</v>
      </c>
      <c r="G28" s="38" t="s">
        <v>98</v>
      </c>
      <c r="H28" s="38" t="s">
        <v>98</v>
      </c>
      <c r="I28" s="38" t="s">
        <v>109</v>
      </c>
      <c r="J28" s="38" t="s">
        <v>98</v>
      </c>
      <c r="K28" s="36">
        <v>1</v>
      </c>
      <c r="L28" s="36">
        <v>1</v>
      </c>
      <c r="M28" s="36">
        <v>1</v>
      </c>
      <c r="N28" s="36">
        <v>0</v>
      </c>
      <c r="O28" s="36">
        <v>1</v>
      </c>
      <c r="P28" s="39">
        <v>1914</v>
      </c>
      <c r="Q28" s="40">
        <f t="shared" si="0"/>
        <v>3310.7027027027025</v>
      </c>
      <c r="R28" s="40">
        <f t="shared" si="1"/>
        <v>2980</v>
      </c>
      <c r="S28" s="35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</row>
    <row r="29" spans="1:254" s="33" customFormat="1" ht="30" customHeight="1">
      <c r="A29" s="46">
        <v>24</v>
      </c>
      <c r="B29" s="34" t="s">
        <v>57</v>
      </c>
      <c r="C29" s="35" t="s">
        <v>41</v>
      </c>
      <c r="D29" s="36"/>
      <c r="E29" s="37"/>
      <c r="F29" s="38" t="s">
        <v>98</v>
      </c>
      <c r="G29" s="38" t="s">
        <v>109</v>
      </c>
      <c r="H29" s="38" t="s">
        <v>98</v>
      </c>
      <c r="I29" s="38" t="s">
        <v>109</v>
      </c>
      <c r="J29" s="38" t="s">
        <v>98</v>
      </c>
      <c r="K29" s="36">
        <v>1</v>
      </c>
      <c r="L29" s="36">
        <v>0</v>
      </c>
      <c r="M29" s="36">
        <v>1</v>
      </c>
      <c r="N29" s="36">
        <v>0</v>
      </c>
      <c r="O29" s="36">
        <v>1</v>
      </c>
      <c r="P29" s="39">
        <v>1114</v>
      </c>
      <c r="Q29" s="40">
        <f t="shared" si="0"/>
        <v>1372.9297297297294</v>
      </c>
      <c r="R29" s="40">
        <f t="shared" si="1"/>
        <v>1236</v>
      </c>
      <c r="S29" s="35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</row>
    <row r="30" spans="1:254" s="33" customFormat="1" ht="30" customHeight="1">
      <c r="A30" s="46">
        <v>25</v>
      </c>
      <c r="B30" s="34" t="s">
        <v>58</v>
      </c>
      <c r="C30" s="35" t="s">
        <v>34</v>
      </c>
      <c r="D30" s="36"/>
      <c r="E30" s="37"/>
      <c r="F30" s="38" t="s">
        <v>98</v>
      </c>
      <c r="G30" s="38" t="s">
        <v>109</v>
      </c>
      <c r="H30" s="38" t="s">
        <v>98</v>
      </c>
      <c r="I30" s="38" t="s">
        <v>109</v>
      </c>
      <c r="J30" s="38" t="s">
        <v>98</v>
      </c>
      <c r="K30" s="36">
        <v>1</v>
      </c>
      <c r="L30" s="36">
        <v>0</v>
      </c>
      <c r="M30" s="36">
        <v>1</v>
      </c>
      <c r="N30" s="36">
        <v>0</v>
      </c>
      <c r="O30" s="36">
        <v>1</v>
      </c>
      <c r="P30" s="39">
        <v>272</v>
      </c>
      <c r="Q30" s="40">
        <f t="shared" si="0"/>
        <v>335.2216216216216</v>
      </c>
      <c r="R30" s="40">
        <f t="shared" si="1"/>
        <v>302</v>
      </c>
      <c r="S30" s="35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s="33" customFormat="1" ht="30" customHeight="1">
      <c r="A31" s="46">
        <v>26</v>
      </c>
      <c r="B31" s="34" t="s">
        <v>59</v>
      </c>
      <c r="C31" s="35" t="s">
        <v>31</v>
      </c>
      <c r="D31" s="36"/>
      <c r="E31" s="37"/>
      <c r="F31" s="38" t="s">
        <v>98</v>
      </c>
      <c r="G31" s="38" t="s">
        <v>98</v>
      </c>
      <c r="H31" s="38" t="s">
        <v>98</v>
      </c>
      <c r="I31" s="38" t="s">
        <v>98</v>
      </c>
      <c r="J31" s="38" t="s">
        <v>98</v>
      </c>
      <c r="K31" s="36">
        <v>1</v>
      </c>
      <c r="L31" s="36">
        <v>1</v>
      </c>
      <c r="M31" s="36">
        <v>1</v>
      </c>
      <c r="N31" s="36">
        <v>1</v>
      </c>
      <c r="O31" s="36">
        <v>1</v>
      </c>
      <c r="P31" s="39">
        <v>358</v>
      </c>
      <c r="Q31" s="40">
        <f t="shared" si="0"/>
        <v>803.081081081081</v>
      </c>
      <c r="R31" s="40">
        <f t="shared" si="1"/>
        <v>723</v>
      </c>
      <c r="S31" s="35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s="33" customFormat="1" ht="30" customHeight="1">
      <c r="A32" s="46">
        <v>27</v>
      </c>
      <c r="B32" s="34" t="s">
        <v>60</v>
      </c>
      <c r="C32" s="35" t="s">
        <v>33</v>
      </c>
      <c r="D32" s="36"/>
      <c r="E32" s="37"/>
      <c r="F32" s="38" t="s">
        <v>98</v>
      </c>
      <c r="G32" s="38" t="s">
        <v>98</v>
      </c>
      <c r="H32" s="38" t="s">
        <v>98</v>
      </c>
      <c r="I32" s="38" t="s">
        <v>109</v>
      </c>
      <c r="J32" s="38" t="s">
        <v>98</v>
      </c>
      <c r="K32" s="36">
        <v>1</v>
      </c>
      <c r="L32" s="36">
        <v>1</v>
      </c>
      <c r="M32" s="36">
        <v>1</v>
      </c>
      <c r="N32" s="36">
        <v>0</v>
      </c>
      <c r="O32" s="36">
        <v>1</v>
      </c>
      <c r="P32" s="39">
        <v>2282</v>
      </c>
      <c r="Q32" s="40">
        <f t="shared" si="0"/>
        <v>3947.2432432432433</v>
      </c>
      <c r="R32" s="40">
        <f t="shared" si="1"/>
        <v>3553</v>
      </c>
      <c r="S32" s="35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33" customFormat="1" ht="30" customHeight="1">
      <c r="A33" s="46">
        <v>28</v>
      </c>
      <c r="B33" s="42" t="s">
        <v>61</v>
      </c>
      <c r="C33" s="35" t="s">
        <v>33</v>
      </c>
      <c r="D33" s="36"/>
      <c r="E33" s="37"/>
      <c r="F33" s="38" t="s">
        <v>98</v>
      </c>
      <c r="G33" s="38" t="s">
        <v>98</v>
      </c>
      <c r="H33" s="38" t="s">
        <v>98</v>
      </c>
      <c r="I33" s="38" t="s">
        <v>98</v>
      </c>
      <c r="J33" s="38" t="s">
        <v>98</v>
      </c>
      <c r="K33" s="36">
        <v>1</v>
      </c>
      <c r="L33" s="36">
        <v>1</v>
      </c>
      <c r="M33" s="36">
        <v>1</v>
      </c>
      <c r="N33" s="36">
        <v>1</v>
      </c>
      <c r="O33" s="36">
        <v>1</v>
      </c>
      <c r="P33" s="39">
        <v>13387</v>
      </c>
      <c r="Q33" s="40">
        <f t="shared" si="0"/>
        <v>30030.297297297297</v>
      </c>
      <c r="R33" s="40">
        <f t="shared" si="1"/>
        <v>27027</v>
      </c>
      <c r="S33" s="35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33" customFormat="1" ht="30" customHeight="1">
      <c r="A34" s="46">
        <v>29</v>
      </c>
      <c r="B34" s="42" t="s">
        <v>62</v>
      </c>
      <c r="C34" s="35" t="s">
        <v>31</v>
      </c>
      <c r="D34" s="36"/>
      <c r="E34" s="37"/>
      <c r="F34" s="38" t="s">
        <v>98</v>
      </c>
      <c r="G34" s="38" t="s">
        <v>98</v>
      </c>
      <c r="H34" s="38" t="s">
        <v>98</v>
      </c>
      <c r="I34" s="38" t="s">
        <v>109</v>
      </c>
      <c r="J34" s="38" t="s">
        <v>98</v>
      </c>
      <c r="K34" s="36">
        <v>1</v>
      </c>
      <c r="L34" s="36">
        <v>1</v>
      </c>
      <c r="M34" s="36">
        <v>1</v>
      </c>
      <c r="N34" s="36">
        <v>0</v>
      </c>
      <c r="O34" s="36">
        <v>1</v>
      </c>
      <c r="P34" s="39">
        <v>1622</v>
      </c>
      <c r="Q34" s="40">
        <f t="shared" si="0"/>
        <v>2805.6216216216217</v>
      </c>
      <c r="R34" s="40">
        <f t="shared" si="1"/>
        <v>2525</v>
      </c>
      <c r="S34" s="35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33" customFormat="1" ht="30" customHeight="1">
      <c r="A35" s="46">
        <v>30</v>
      </c>
      <c r="B35" s="43" t="s">
        <v>63</v>
      </c>
      <c r="C35" s="35" t="s">
        <v>33</v>
      </c>
      <c r="D35" s="36"/>
      <c r="E35" s="37"/>
      <c r="F35" s="38" t="s">
        <v>109</v>
      </c>
      <c r="G35" s="38" t="s">
        <v>109</v>
      </c>
      <c r="H35" s="38" t="s">
        <v>98</v>
      </c>
      <c r="I35" s="38" t="s">
        <v>109</v>
      </c>
      <c r="J35" s="38" t="s">
        <v>98</v>
      </c>
      <c r="K35" s="36">
        <v>0</v>
      </c>
      <c r="L35" s="36">
        <v>0</v>
      </c>
      <c r="M35" s="36">
        <v>1</v>
      </c>
      <c r="N35" s="36">
        <v>0</v>
      </c>
      <c r="O35" s="36">
        <v>1</v>
      </c>
      <c r="P35" s="39">
        <v>4860</v>
      </c>
      <c r="Q35" s="40">
        <f t="shared" si="0"/>
        <v>4465.945945945946</v>
      </c>
      <c r="R35" s="40">
        <f t="shared" si="1"/>
        <v>4019</v>
      </c>
      <c r="S35" s="35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s="33" customFormat="1" ht="30" customHeight="1">
      <c r="A36" s="46">
        <v>31</v>
      </c>
      <c r="B36" s="42" t="s">
        <v>104</v>
      </c>
      <c r="C36" s="35" t="s">
        <v>33</v>
      </c>
      <c r="D36" s="36"/>
      <c r="E36" s="37"/>
      <c r="F36" s="38" t="s">
        <v>98</v>
      </c>
      <c r="G36" s="38" t="s">
        <v>98</v>
      </c>
      <c r="H36" s="38" t="s">
        <v>98</v>
      </c>
      <c r="I36" s="38" t="s">
        <v>109</v>
      </c>
      <c r="J36" s="38" t="s">
        <v>98</v>
      </c>
      <c r="K36" s="36">
        <v>1</v>
      </c>
      <c r="L36" s="36">
        <v>1</v>
      </c>
      <c r="M36" s="36">
        <v>1</v>
      </c>
      <c r="N36" s="36">
        <v>0</v>
      </c>
      <c r="O36" s="36">
        <v>1</v>
      </c>
      <c r="P36" s="39">
        <v>4128</v>
      </c>
      <c r="Q36" s="40">
        <f t="shared" si="0"/>
        <v>7140.324324324324</v>
      </c>
      <c r="R36" s="40">
        <f t="shared" si="1"/>
        <v>6426</v>
      </c>
      <c r="S36" s="35" t="s">
        <v>106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s="33" customFormat="1" ht="30" customHeight="1">
      <c r="A37" s="46">
        <v>32</v>
      </c>
      <c r="B37" s="42" t="s">
        <v>64</v>
      </c>
      <c r="C37" s="35" t="s">
        <v>31</v>
      </c>
      <c r="D37" s="36"/>
      <c r="E37" s="37"/>
      <c r="F37" s="38" t="s">
        <v>98</v>
      </c>
      <c r="G37" s="38" t="s">
        <v>98</v>
      </c>
      <c r="H37" s="38" t="s">
        <v>98</v>
      </c>
      <c r="I37" s="38" t="s">
        <v>98</v>
      </c>
      <c r="J37" s="38" t="s">
        <v>98</v>
      </c>
      <c r="K37" s="36">
        <v>1</v>
      </c>
      <c r="L37" s="36">
        <v>1</v>
      </c>
      <c r="M37" s="36">
        <v>1</v>
      </c>
      <c r="N37" s="36">
        <v>1</v>
      </c>
      <c r="O37" s="36">
        <v>1</v>
      </c>
      <c r="P37" s="39">
        <v>6172</v>
      </c>
      <c r="Q37" s="40">
        <f t="shared" si="0"/>
        <v>13845.297297297298</v>
      </c>
      <c r="R37" s="40">
        <f t="shared" si="1"/>
        <v>12461</v>
      </c>
      <c r="S37" s="35" t="s">
        <v>106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s="33" customFormat="1" ht="30" customHeight="1">
      <c r="A38" s="46">
        <v>33</v>
      </c>
      <c r="B38" s="42" t="s">
        <v>65</v>
      </c>
      <c r="C38" s="35" t="s">
        <v>49</v>
      </c>
      <c r="D38" s="36"/>
      <c r="E38" s="37"/>
      <c r="F38" s="38" t="s">
        <v>98</v>
      </c>
      <c r="G38" s="38" t="s">
        <v>98</v>
      </c>
      <c r="H38" s="38" t="s">
        <v>98</v>
      </c>
      <c r="I38" s="38" t="s">
        <v>98</v>
      </c>
      <c r="J38" s="38" t="s">
        <v>98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9">
        <v>5265</v>
      </c>
      <c r="Q38" s="40">
        <f t="shared" si="0"/>
        <v>11810.675675675677</v>
      </c>
      <c r="R38" s="40">
        <f t="shared" si="1"/>
        <v>10630</v>
      </c>
      <c r="S38" s="35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33" customFormat="1" ht="30" customHeight="1">
      <c r="A39" s="46">
        <v>34</v>
      </c>
      <c r="B39" s="44" t="s">
        <v>66</v>
      </c>
      <c r="C39" s="35" t="s">
        <v>49</v>
      </c>
      <c r="D39" s="36"/>
      <c r="E39" s="37"/>
      <c r="F39" s="38" t="s">
        <v>98</v>
      </c>
      <c r="G39" s="38" t="s">
        <v>109</v>
      </c>
      <c r="H39" s="38" t="s">
        <v>109</v>
      </c>
      <c r="I39" s="38" t="s">
        <v>109</v>
      </c>
      <c r="J39" s="38" t="s">
        <v>98</v>
      </c>
      <c r="K39" s="36">
        <v>1</v>
      </c>
      <c r="L39" s="36">
        <v>0</v>
      </c>
      <c r="M39" s="36">
        <v>0</v>
      </c>
      <c r="N39" s="36">
        <v>0</v>
      </c>
      <c r="O39" s="36">
        <v>1</v>
      </c>
      <c r="P39" s="39">
        <v>3102</v>
      </c>
      <c r="Q39" s="40">
        <f t="shared" si="0"/>
        <v>2230.086486486486</v>
      </c>
      <c r="R39" s="40">
        <f t="shared" si="1"/>
        <v>2007</v>
      </c>
      <c r="S39" s="35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s="33" customFormat="1" ht="30" customHeight="1">
      <c r="A40" s="46">
        <v>35</v>
      </c>
      <c r="B40" s="44" t="s">
        <v>67</v>
      </c>
      <c r="C40" s="35" t="s">
        <v>32</v>
      </c>
      <c r="D40" s="36"/>
      <c r="E40" s="37"/>
      <c r="F40" s="38" t="s">
        <v>98</v>
      </c>
      <c r="G40" s="38" t="s">
        <v>98</v>
      </c>
      <c r="H40" s="38" t="s">
        <v>98</v>
      </c>
      <c r="I40" s="38" t="s">
        <v>98</v>
      </c>
      <c r="J40" s="38" t="s">
        <v>98</v>
      </c>
      <c r="K40" s="36">
        <v>1</v>
      </c>
      <c r="L40" s="36">
        <v>1</v>
      </c>
      <c r="M40" s="36">
        <v>1</v>
      </c>
      <c r="N40" s="36">
        <v>1</v>
      </c>
      <c r="O40" s="36">
        <v>1</v>
      </c>
      <c r="P40" s="39">
        <v>5837</v>
      </c>
      <c r="Q40" s="40">
        <f t="shared" si="0"/>
        <v>13093.810810810812</v>
      </c>
      <c r="R40" s="40">
        <f t="shared" si="1"/>
        <v>11784</v>
      </c>
      <c r="S40" s="35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s="33" customFormat="1" ht="30" customHeight="1">
      <c r="A41" s="46">
        <v>36</v>
      </c>
      <c r="B41" s="44" t="s">
        <v>68</v>
      </c>
      <c r="C41" s="35" t="s">
        <v>31</v>
      </c>
      <c r="D41" s="36"/>
      <c r="E41" s="37"/>
      <c r="F41" s="38" t="s">
        <v>98</v>
      </c>
      <c r="G41" s="38" t="s">
        <v>98</v>
      </c>
      <c r="H41" s="38" t="s">
        <v>98</v>
      </c>
      <c r="I41" s="38" t="s">
        <v>109</v>
      </c>
      <c r="J41" s="38" t="s">
        <v>98</v>
      </c>
      <c r="K41" s="36">
        <v>1</v>
      </c>
      <c r="L41" s="36">
        <v>1</v>
      </c>
      <c r="M41" s="36">
        <v>1</v>
      </c>
      <c r="N41" s="36">
        <v>0</v>
      </c>
      <c r="O41" s="36">
        <v>1</v>
      </c>
      <c r="P41" s="39">
        <v>993</v>
      </c>
      <c r="Q41" s="40">
        <f t="shared" si="0"/>
        <v>1717.6216216216217</v>
      </c>
      <c r="R41" s="40">
        <f t="shared" si="1"/>
        <v>1546</v>
      </c>
      <c r="S41" s="35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s="33" customFormat="1" ht="30" customHeight="1">
      <c r="A42" s="46">
        <v>37</v>
      </c>
      <c r="B42" s="44" t="s">
        <v>69</v>
      </c>
      <c r="C42" s="35" t="s">
        <v>49</v>
      </c>
      <c r="D42" s="36"/>
      <c r="E42" s="37"/>
      <c r="F42" s="38" t="s">
        <v>98</v>
      </c>
      <c r="G42" s="38" t="s">
        <v>98</v>
      </c>
      <c r="H42" s="38" t="s">
        <v>98</v>
      </c>
      <c r="I42" s="38" t="s">
        <v>98</v>
      </c>
      <c r="J42" s="38" t="s">
        <v>98</v>
      </c>
      <c r="K42" s="36">
        <v>1</v>
      </c>
      <c r="L42" s="36">
        <v>1</v>
      </c>
      <c r="M42" s="36">
        <v>1</v>
      </c>
      <c r="N42" s="36">
        <v>1</v>
      </c>
      <c r="O42" s="36">
        <v>1</v>
      </c>
      <c r="P42" s="39">
        <v>917</v>
      </c>
      <c r="Q42" s="40">
        <f t="shared" si="0"/>
        <v>2057.054054054054</v>
      </c>
      <c r="R42" s="40">
        <f t="shared" si="1"/>
        <v>1851</v>
      </c>
      <c r="S42" s="3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s="33" customFormat="1" ht="30" customHeight="1">
      <c r="A43" s="46">
        <v>38</v>
      </c>
      <c r="B43" s="44" t="s">
        <v>70</v>
      </c>
      <c r="C43" s="35" t="s">
        <v>41</v>
      </c>
      <c r="D43" s="36"/>
      <c r="E43" s="37"/>
      <c r="F43" s="38" t="s">
        <v>98</v>
      </c>
      <c r="G43" s="38" t="s">
        <v>98</v>
      </c>
      <c r="H43" s="38" t="s">
        <v>98</v>
      </c>
      <c r="I43" s="38" t="s">
        <v>109</v>
      </c>
      <c r="J43" s="38" t="s">
        <v>98</v>
      </c>
      <c r="K43" s="36">
        <v>1</v>
      </c>
      <c r="L43" s="36">
        <v>1</v>
      </c>
      <c r="M43" s="36">
        <v>1</v>
      </c>
      <c r="N43" s="36">
        <v>0</v>
      </c>
      <c r="O43" s="36">
        <v>1</v>
      </c>
      <c r="P43" s="39">
        <v>966</v>
      </c>
      <c r="Q43" s="40">
        <f t="shared" si="0"/>
        <v>1670.918918918919</v>
      </c>
      <c r="R43" s="40">
        <f t="shared" si="1"/>
        <v>1504</v>
      </c>
      <c r="S43" s="3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33" customFormat="1" ht="30" customHeight="1">
      <c r="A44" s="46">
        <v>39</v>
      </c>
      <c r="B44" s="44" t="s">
        <v>71</v>
      </c>
      <c r="C44" s="35" t="s">
        <v>41</v>
      </c>
      <c r="D44" s="36"/>
      <c r="E44" s="37"/>
      <c r="F44" s="38" t="s">
        <v>98</v>
      </c>
      <c r="G44" s="38" t="s">
        <v>98</v>
      </c>
      <c r="H44" s="38" t="s">
        <v>98</v>
      </c>
      <c r="I44" s="38" t="s">
        <v>98</v>
      </c>
      <c r="J44" s="38" t="s">
        <v>98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9">
        <v>2069</v>
      </c>
      <c r="Q44" s="40">
        <f t="shared" si="0"/>
        <v>4641.27027027027</v>
      </c>
      <c r="R44" s="40">
        <f t="shared" si="1"/>
        <v>4177</v>
      </c>
      <c r="S44" s="3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33" customFormat="1" ht="30" customHeight="1">
      <c r="A45" s="46">
        <v>40</v>
      </c>
      <c r="B45" s="44" t="s">
        <v>72</v>
      </c>
      <c r="C45" s="35" t="s">
        <v>31</v>
      </c>
      <c r="D45" s="36"/>
      <c r="E45" s="37"/>
      <c r="F45" s="38" t="s">
        <v>98</v>
      </c>
      <c r="G45" s="38" t="s">
        <v>98</v>
      </c>
      <c r="H45" s="38" t="s">
        <v>98</v>
      </c>
      <c r="I45" s="38" t="s">
        <v>109</v>
      </c>
      <c r="J45" s="38" t="s">
        <v>98</v>
      </c>
      <c r="K45" s="36">
        <v>1</v>
      </c>
      <c r="L45" s="36">
        <v>1</v>
      </c>
      <c r="M45" s="36">
        <v>1</v>
      </c>
      <c r="N45" s="36">
        <v>0</v>
      </c>
      <c r="O45" s="36">
        <v>1</v>
      </c>
      <c r="P45" s="39">
        <v>503</v>
      </c>
      <c r="Q45" s="40">
        <f t="shared" si="0"/>
        <v>870.0540540540541</v>
      </c>
      <c r="R45" s="40">
        <f t="shared" si="1"/>
        <v>783</v>
      </c>
      <c r="S45" s="3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33" customFormat="1" ht="30" customHeight="1">
      <c r="A46" s="46">
        <v>41</v>
      </c>
      <c r="B46" s="44" t="s">
        <v>73</v>
      </c>
      <c r="C46" s="35" t="s">
        <v>41</v>
      </c>
      <c r="D46" s="36"/>
      <c r="E46" s="37"/>
      <c r="F46" s="38" t="s">
        <v>98</v>
      </c>
      <c r="G46" s="38" t="s">
        <v>109</v>
      </c>
      <c r="H46" s="38" t="s">
        <v>109</v>
      </c>
      <c r="I46" s="38" t="s">
        <v>109</v>
      </c>
      <c r="J46" s="38" t="s">
        <v>98</v>
      </c>
      <c r="K46" s="36">
        <v>1</v>
      </c>
      <c r="L46" s="36">
        <v>0</v>
      </c>
      <c r="M46" s="36">
        <v>0</v>
      </c>
      <c r="N46" s="36">
        <v>0</v>
      </c>
      <c r="O46" s="36">
        <v>1</v>
      </c>
      <c r="P46" s="39">
        <v>1252</v>
      </c>
      <c r="Q46" s="40">
        <f t="shared" si="0"/>
        <v>900.0864864864865</v>
      </c>
      <c r="R46" s="40">
        <f t="shared" si="1"/>
        <v>810</v>
      </c>
      <c r="S46" s="3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s="33" customFormat="1" ht="30" customHeight="1">
      <c r="A47" s="46">
        <v>42</v>
      </c>
      <c r="B47" s="44" t="s">
        <v>74</v>
      </c>
      <c r="C47" s="35" t="s">
        <v>31</v>
      </c>
      <c r="D47" s="36"/>
      <c r="E47" s="37"/>
      <c r="F47" s="38" t="s">
        <v>98</v>
      </c>
      <c r="G47" s="38" t="s">
        <v>98</v>
      </c>
      <c r="H47" s="38" t="s">
        <v>98</v>
      </c>
      <c r="I47" s="38" t="s">
        <v>109</v>
      </c>
      <c r="J47" s="38" t="s">
        <v>98</v>
      </c>
      <c r="K47" s="36">
        <v>1</v>
      </c>
      <c r="L47" s="36">
        <v>1</v>
      </c>
      <c r="M47" s="36">
        <v>1</v>
      </c>
      <c r="N47" s="36">
        <v>0</v>
      </c>
      <c r="O47" s="36">
        <v>1</v>
      </c>
      <c r="P47" s="39">
        <v>808</v>
      </c>
      <c r="Q47" s="40">
        <f t="shared" si="0"/>
        <v>1397.6216216216217</v>
      </c>
      <c r="R47" s="40">
        <f t="shared" si="1"/>
        <v>1258</v>
      </c>
      <c r="S47" s="3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33" customFormat="1" ht="30" customHeight="1">
      <c r="A48" s="46">
        <v>43</v>
      </c>
      <c r="B48" s="44" t="s">
        <v>75</v>
      </c>
      <c r="C48" s="35" t="s">
        <v>31</v>
      </c>
      <c r="D48" s="36"/>
      <c r="E48" s="37"/>
      <c r="F48" s="38" t="s">
        <v>98</v>
      </c>
      <c r="G48" s="38" t="s">
        <v>98</v>
      </c>
      <c r="H48" s="38" t="s">
        <v>98</v>
      </c>
      <c r="I48" s="38" t="s">
        <v>98</v>
      </c>
      <c r="J48" s="38" t="s">
        <v>98</v>
      </c>
      <c r="K48" s="36">
        <v>1</v>
      </c>
      <c r="L48" s="36">
        <v>1</v>
      </c>
      <c r="M48" s="36">
        <v>1</v>
      </c>
      <c r="N48" s="36">
        <v>1</v>
      </c>
      <c r="O48" s="36">
        <v>1</v>
      </c>
      <c r="P48" s="39">
        <v>804</v>
      </c>
      <c r="Q48" s="40">
        <f t="shared" si="0"/>
        <v>1803.5675675675677</v>
      </c>
      <c r="R48" s="40">
        <f t="shared" si="1"/>
        <v>1623</v>
      </c>
      <c r="S48" s="35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33" customFormat="1" ht="30" customHeight="1">
      <c r="A49" s="46">
        <v>44</v>
      </c>
      <c r="B49" s="44" t="s">
        <v>76</v>
      </c>
      <c r="C49" s="35" t="s">
        <v>49</v>
      </c>
      <c r="D49" s="36"/>
      <c r="E49" s="37"/>
      <c r="F49" s="38" t="s">
        <v>98</v>
      </c>
      <c r="G49" s="38" t="s">
        <v>98</v>
      </c>
      <c r="H49" s="38" t="s">
        <v>98</v>
      </c>
      <c r="I49" s="38" t="s">
        <v>109</v>
      </c>
      <c r="J49" s="38" t="s">
        <v>98</v>
      </c>
      <c r="K49" s="36">
        <v>1</v>
      </c>
      <c r="L49" s="36">
        <v>1</v>
      </c>
      <c r="M49" s="36">
        <v>1</v>
      </c>
      <c r="N49" s="36">
        <v>0</v>
      </c>
      <c r="O49" s="36">
        <v>1</v>
      </c>
      <c r="P49" s="39">
        <v>490</v>
      </c>
      <c r="Q49" s="40">
        <f t="shared" si="0"/>
        <v>847.5675675675675</v>
      </c>
      <c r="R49" s="40">
        <f t="shared" si="1"/>
        <v>763</v>
      </c>
      <c r="S49" s="35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33" customFormat="1" ht="30" customHeight="1">
      <c r="A50" s="46">
        <v>45</v>
      </c>
      <c r="B50" s="45" t="s">
        <v>77</v>
      </c>
      <c r="C50" s="35" t="s">
        <v>33</v>
      </c>
      <c r="D50" s="36"/>
      <c r="E50" s="37"/>
      <c r="F50" s="38" t="s">
        <v>98</v>
      </c>
      <c r="G50" s="38" t="s">
        <v>98</v>
      </c>
      <c r="H50" s="38" t="s">
        <v>98</v>
      </c>
      <c r="I50" s="38" t="s">
        <v>109</v>
      </c>
      <c r="J50" s="38" t="s">
        <v>98</v>
      </c>
      <c r="K50" s="36">
        <v>1</v>
      </c>
      <c r="L50" s="36">
        <v>1</v>
      </c>
      <c r="M50" s="36">
        <v>1</v>
      </c>
      <c r="N50" s="36">
        <v>0</v>
      </c>
      <c r="O50" s="36">
        <v>1</v>
      </c>
      <c r="P50" s="39">
        <v>1508</v>
      </c>
      <c r="Q50" s="40">
        <f t="shared" si="0"/>
        <v>2608.4324324324325</v>
      </c>
      <c r="R50" s="40">
        <f t="shared" si="1"/>
        <v>2348</v>
      </c>
      <c r="S50" s="76" t="s">
        <v>107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s="33" customFormat="1" ht="30" customHeight="1">
      <c r="A51" s="46">
        <v>46</v>
      </c>
      <c r="B51" s="45" t="s">
        <v>78</v>
      </c>
      <c r="C51" s="35" t="s">
        <v>32</v>
      </c>
      <c r="D51" s="36"/>
      <c r="E51" s="37"/>
      <c r="F51" s="38" t="s">
        <v>98</v>
      </c>
      <c r="G51" s="38" t="s">
        <v>98</v>
      </c>
      <c r="H51" s="38" t="s">
        <v>98</v>
      </c>
      <c r="I51" s="38" t="s">
        <v>98</v>
      </c>
      <c r="J51" s="38" t="s">
        <v>98</v>
      </c>
      <c r="K51" s="36">
        <v>1</v>
      </c>
      <c r="L51" s="36">
        <v>1</v>
      </c>
      <c r="M51" s="36">
        <v>1</v>
      </c>
      <c r="N51" s="36">
        <v>1</v>
      </c>
      <c r="O51" s="36">
        <v>1</v>
      </c>
      <c r="P51" s="39">
        <v>3402</v>
      </c>
      <c r="Q51" s="40">
        <f t="shared" si="0"/>
        <v>7631.513513513513</v>
      </c>
      <c r="R51" s="40">
        <f t="shared" si="1"/>
        <v>6868</v>
      </c>
      <c r="S51" s="77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s="33" customFormat="1" ht="30" customHeight="1">
      <c r="A52" s="46">
        <v>47</v>
      </c>
      <c r="B52" s="45" t="s">
        <v>79</v>
      </c>
      <c r="C52" s="35" t="s">
        <v>34</v>
      </c>
      <c r="D52" s="36"/>
      <c r="E52" s="37"/>
      <c r="F52" s="38" t="s">
        <v>98</v>
      </c>
      <c r="G52" s="38" t="s">
        <v>98</v>
      </c>
      <c r="H52" s="38" t="s">
        <v>109</v>
      </c>
      <c r="I52" s="38" t="s">
        <v>109</v>
      </c>
      <c r="J52" s="38" t="s">
        <v>98</v>
      </c>
      <c r="K52" s="36">
        <v>1</v>
      </c>
      <c r="L52" s="36">
        <v>1</v>
      </c>
      <c r="M52" s="36">
        <v>0</v>
      </c>
      <c r="N52" s="36">
        <v>0</v>
      </c>
      <c r="O52" s="36">
        <v>1</v>
      </c>
      <c r="P52" s="39">
        <v>2463</v>
      </c>
      <c r="Q52" s="40">
        <f t="shared" si="0"/>
        <v>2995.5405405405404</v>
      </c>
      <c r="R52" s="40">
        <f t="shared" si="1"/>
        <v>2696</v>
      </c>
      <c r="S52" s="77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</row>
    <row r="53" spans="1:254" s="33" customFormat="1" ht="30" customHeight="1">
      <c r="A53" s="46">
        <v>48</v>
      </c>
      <c r="B53" s="45" t="s">
        <v>80</v>
      </c>
      <c r="C53" s="35" t="s">
        <v>81</v>
      </c>
      <c r="D53" s="36"/>
      <c r="E53" s="37"/>
      <c r="F53" s="38" t="s">
        <v>98</v>
      </c>
      <c r="G53" s="38" t="s">
        <v>98</v>
      </c>
      <c r="H53" s="38" t="s">
        <v>98</v>
      </c>
      <c r="I53" s="38" t="s">
        <v>98</v>
      </c>
      <c r="J53" s="38" t="s">
        <v>98</v>
      </c>
      <c r="K53" s="36">
        <v>1</v>
      </c>
      <c r="L53" s="36">
        <v>1</v>
      </c>
      <c r="M53" s="36">
        <v>1</v>
      </c>
      <c r="N53" s="36">
        <v>1</v>
      </c>
      <c r="O53" s="36">
        <v>1</v>
      </c>
      <c r="P53" s="39">
        <v>487</v>
      </c>
      <c r="Q53" s="40">
        <f t="shared" si="0"/>
        <v>1092.4594594594596</v>
      </c>
      <c r="R53" s="40">
        <f t="shared" si="1"/>
        <v>983</v>
      </c>
      <c r="S53" s="77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33" customFormat="1" ht="30" customHeight="1">
      <c r="A54" s="46">
        <v>49</v>
      </c>
      <c r="B54" s="45" t="s">
        <v>82</v>
      </c>
      <c r="C54" s="35" t="s">
        <v>32</v>
      </c>
      <c r="D54" s="36"/>
      <c r="E54" s="37"/>
      <c r="F54" s="38" t="s">
        <v>98</v>
      </c>
      <c r="G54" s="38" t="s">
        <v>98</v>
      </c>
      <c r="H54" s="38" t="s">
        <v>98</v>
      </c>
      <c r="I54" s="38" t="s">
        <v>109</v>
      </c>
      <c r="J54" s="38" t="s">
        <v>98</v>
      </c>
      <c r="K54" s="36">
        <v>1</v>
      </c>
      <c r="L54" s="36">
        <v>1</v>
      </c>
      <c r="M54" s="36">
        <v>1</v>
      </c>
      <c r="N54" s="36">
        <v>0</v>
      </c>
      <c r="O54" s="36">
        <v>1</v>
      </c>
      <c r="P54" s="39">
        <v>2722</v>
      </c>
      <c r="Q54" s="40">
        <f t="shared" si="0"/>
        <v>4708.324324324324</v>
      </c>
      <c r="R54" s="40">
        <f t="shared" si="1"/>
        <v>4237</v>
      </c>
      <c r="S54" s="77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33" customFormat="1" ht="28.5">
      <c r="A55" s="46">
        <v>50</v>
      </c>
      <c r="B55" s="44" t="s">
        <v>83</v>
      </c>
      <c r="C55" s="35" t="s">
        <v>84</v>
      </c>
      <c r="D55" s="36"/>
      <c r="E55" s="37"/>
      <c r="F55" s="38" t="s">
        <v>98</v>
      </c>
      <c r="G55" s="38" t="s">
        <v>98</v>
      </c>
      <c r="H55" s="38" t="s">
        <v>98</v>
      </c>
      <c r="I55" s="38" t="s">
        <v>98</v>
      </c>
      <c r="J55" s="38" t="s">
        <v>98</v>
      </c>
      <c r="K55" s="36">
        <v>1</v>
      </c>
      <c r="L55" s="36">
        <v>1</v>
      </c>
      <c r="M55" s="36">
        <v>1</v>
      </c>
      <c r="N55" s="36">
        <v>1</v>
      </c>
      <c r="O55" s="36">
        <v>1</v>
      </c>
      <c r="P55" s="39">
        <v>4082</v>
      </c>
      <c r="Q55" s="40">
        <f t="shared" si="0"/>
        <v>9156.91891891892</v>
      </c>
      <c r="R55" s="40">
        <f t="shared" si="1"/>
        <v>8241</v>
      </c>
      <c r="S55" s="78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33" customFormat="1" ht="30" customHeight="1">
      <c r="A56" s="46">
        <v>51</v>
      </c>
      <c r="B56" s="45" t="s">
        <v>85</v>
      </c>
      <c r="C56" s="35" t="s">
        <v>33</v>
      </c>
      <c r="D56" s="36"/>
      <c r="E56" s="37"/>
      <c r="F56" s="38" t="s">
        <v>98</v>
      </c>
      <c r="G56" s="38" t="s">
        <v>98</v>
      </c>
      <c r="H56" s="38" t="s">
        <v>98</v>
      </c>
      <c r="I56" s="38" t="s">
        <v>109</v>
      </c>
      <c r="J56" s="38" t="s">
        <v>98</v>
      </c>
      <c r="K56" s="36">
        <v>1</v>
      </c>
      <c r="L56" s="36">
        <v>1</v>
      </c>
      <c r="M56" s="36">
        <v>1</v>
      </c>
      <c r="N56" s="36">
        <v>0</v>
      </c>
      <c r="O56" s="36">
        <v>1</v>
      </c>
      <c r="P56" s="39">
        <v>1321</v>
      </c>
      <c r="Q56" s="40">
        <f t="shared" si="0"/>
        <v>2284.972972972973</v>
      </c>
      <c r="R56" s="40">
        <f t="shared" si="1"/>
        <v>2056</v>
      </c>
      <c r="S56" s="79" t="s">
        <v>108</v>
      </c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33" customFormat="1" ht="30" customHeight="1">
      <c r="A57" s="46">
        <v>52</v>
      </c>
      <c r="B57" s="45" t="s">
        <v>86</v>
      </c>
      <c r="C57" s="35" t="s">
        <v>34</v>
      </c>
      <c r="D57" s="36"/>
      <c r="E57" s="37"/>
      <c r="F57" s="38" t="s">
        <v>98</v>
      </c>
      <c r="G57" s="38" t="s">
        <v>98</v>
      </c>
      <c r="H57" s="38" t="s">
        <v>98</v>
      </c>
      <c r="I57" s="38" t="s">
        <v>109</v>
      </c>
      <c r="J57" s="38" t="s">
        <v>98</v>
      </c>
      <c r="K57" s="36">
        <v>1</v>
      </c>
      <c r="L57" s="36">
        <v>1</v>
      </c>
      <c r="M57" s="36">
        <v>1</v>
      </c>
      <c r="N57" s="36">
        <v>0</v>
      </c>
      <c r="O57" s="36">
        <v>1</v>
      </c>
      <c r="P57" s="39">
        <v>2056</v>
      </c>
      <c r="Q57" s="40">
        <f t="shared" si="0"/>
        <v>3556.3243243243246</v>
      </c>
      <c r="R57" s="40">
        <f t="shared" si="1"/>
        <v>3201</v>
      </c>
      <c r="S57" s="80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33" customFormat="1" ht="30" customHeight="1">
      <c r="A58" s="46">
        <v>53</v>
      </c>
      <c r="B58" s="44" t="s">
        <v>87</v>
      </c>
      <c r="C58" s="35" t="s">
        <v>32</v>
      </c>
      <c r="D58" s="36"/>
      <c r="E58" s="37"/>
      <c r="F58" s="38" t="s">
        <v>98</v>
      </c>
      <c r="G58" s="38" t="s">
        <v>98</v>
      </c>
      <c r="H58" s="38" t="s">
        <v>98</v>
      </c>
      <c r="I58" s="38" t="s">
        <v>98</v>
      </c>
      <c r="J58" s="38" t="s">
        <v>98</v>
      </c>
      <c r="K58" s="36">
        <v>1</v>
      </c>
      <c r="L58" s="36">
        <v>1</v>
      </c>
      <c r="M58" s="36">
        <v>1</v>
      </c>
      <c r="N58" s="36">
        <v>1</v>
      </c>
      <c r="O58" s="36">
        <v>1</v>
      </c>
      <c r="P58" s="39">
        <v>1616</v>
      </c>
      <c r="Q58" s="40">
        <f t="shared" si="0"/>
        <v>3625.0810810810813</v>
      </c>
      <c r="R58" s="40">
        <f t="shared" si="1"/>
        <v>3263</v>
      </c>
      <c r="S58" s="80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33" customFormat="1" ht="30" customHeight="1">
      <c r="A59" s="46">
        <v>54</v>
      </c>
      <c r="B59" s="44" t="s">
        <v>88</v>
      </c>
      <c r="C59" s="35" t="s">
        <v>31</v>
      </c>
      <c r="D59" s="36"/>
      <c r="E59" s="37"/>
      <c r="F59" s="38" t="s">
        <v>98</v>
      </c>
      <c r="G59" s="38" t="s">
        <v>98</v>
      </c>
      <c r="H59" s="38" t="s">
        <v>98</v>
      </c>
      <c r="I59" s="38" t="s">
        <v>98</v>
      </c>
      <c r="J59" s="38" t="s">
        <v>98</v>
      </c>
      <c r="K59" s="36">
        <v>1</v>
      </c>
      <c r="L59" s="36">
        <v>1</v>
      </c>
      <c r="M59" s="36">
        <v>1</v>
      </c>
      <c r="N59" s="36">
        <v>1</v>
      </c>
      <c r="O59" s="36">
        <v>1</v>
      </c>
      <c r="P59" s="39">
        <v>769</v>
      </c>
      <c r="Q59" s="40">
        <f t="shared" si="0"/>
        <v>1725.0540540540542</v>
      </c>
      <c r="R59" s="40">
        <f t="shared" si="1"/>
        <v>1553</v>
      </c>
      <c r="S59" s="80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33" customFormat="1" ht="30" customHeight="1">
      <c r="A60" s="46">
        <v>55</v>
      </c>
      <c r="B60" s="44" t="s">
        <v>89</v>
      </c>
      <c r="C60" s="35" t="s">
        <v>31</v>
      </c>
      <c r="D60" s="36"/>
      <c r="E60" s="37"/>
      <c r="F60" s="38" t="s">
        <v>98</v>
      </c>
      <c r="G60" s="38" t="s">
        <v>98</v>
      </c>
      <c r="H60" s="38" t="s">
        <v>98</v>
      </c>
      <c r="I60" s="38" t="s">
        <v>98</v>
      </c>
      <c r="J60" s="38" t="s">
        <v>98</v>
      </c>
      <c r="K60" s="36">
        <v>1</v>
      </c>
      <c r="L60" s="36">
        <v>1</v>
      </c>
      <c r="M60" s="36">
        <v>1</v>
      </c>
      <c r="N60" s="36">
        <v>1</v>
      </c>
      <c r="O60" s="36">
        <v>1</v>
      </c>
      <c r="P60" s="39">
        <v>1130</v>
      </c>
      <c r="Q60" s="40">
        <f t="shared" si="0"/>
        <v>2534.8648648648646</v>
      </c>
      <c r="R60" s="40">
        <f t="shared" si="1"/>
        <v>2281</v>
      </c>
      <c r="S60" s="80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33" customFormat="1" ht="30" customHeight="1">
      <c r="A61" s="46">
        <v>56</v>
      </c>
      <c r="B61" s="45" t="s">
        <v>90</v>
      </c>
      <c r="C61" s="35" t="s">
        <v>33</v>
      </c>
      <c r="D61" s="36"/>
      <c r="E61" s="37"/>
      <c r="F61" s="38" t="s">
        <v>98</v>
      </c>
      <c r="G61" s="38" t="s">
        <v>98</v>
      </c>
      <c r="H61" s="38" t="s">
        <v>98</v>
      </c>
      <c r="I61" s="38" t="s">
        <v>98</v>
      </c>
      <c r="J61" s="38" t="s">
        <v>98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  <c r="P61" s="39">
        <v>2232</v>
      </c>
      <c r="Q61" s="40">
        <f t="shared" si="0"/>
        <v>5006.918918918919</v>
      </c>
      <c r="R61" s="40">
        <f t="shared" si="1"/>
        <v>4506</v>
      </c>
      <c r="S61" s="8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33" customFormat="1" ht="30" customHeight="1">
      <c r="A62" s="46">
        <v>57</v>
      </c>
      <c r="B62" s="45" t="s">
        <v>91</v>
      </c>
      <c r="C62" s="35" t="s">
        <v>32</v>
      </c>
      <c r="D62" s="36"/>
      <c r="E62" s="37"/>
      <c r="F62" s="38" t="s">
        <v>98</v>
      </c>
      <c r="G62" s="38" t="s">
        <v>98</v>
      </c>
      <c r="H62" s="38" t="s">
        <v>98</v>
      </c>
      <c r="I62" s="38" t="s">
        <v>98</v>
      </c>
      <c r="J62" s="38" t="s">
        <v>98</v>
      </c>
      <c r="K62" s="36">
        <v>1</v>
      </c>
      <c r="L62" s="36">
        <v>1</v>
      </c>
      <c r="M62" s="36">
        <v>1</v>
      </c>
      <c r="N62" s="36">
        <v>1</v>
      </c>
      <c r="O62" s="36">
        <v>1</v>
      </c>
      <c r="P62" s="39">
        <v>530</v>
      </c>
      <c r="Q62" s="40">
        <f t="shared" si="0"/>
        <v>1188.918918918919</v>
      </c>
      <c r="R62" s="40">
        <f t="shared" si="1"/>
        <v>1070</v>
      </c>
      <c r="S62" s="35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33" customFormat="1" ht="30" customHeight="1">
      <c r="A63" s="46">
        <v>58</v>
      </c>
      <c r="B63" s="45" t="s">
        <v>92</v>
      </c>
      <c r="C63" s="35" t="s">
        <v>31</v>
      </c>
      <c r="D63" s="36"/>
      <c r="E63" s="37"/>
      <c r="F63" s="38" t="s">
        <v>98</v>
      </c>
      <c r="G63" s="38" t="s">
        <v>98</v>
      </c>
      <c r="H63" s="38" t="s">
        <v>98</v>
      </c>
      <c r="I63" s="38" t="s">
        <v>109</v>
      </c>
      <c r="J63" s="38" t="s">
        <v>98</v>
      </c>
      <c r="K63" s="36">
        <v>1</v>
      </c>
      <c r="L63" s="36">
        <v>1</v>
      </c>
      <c r="M63" s="36">
        <v>1</v>
      </c>
      <c r="N63" s="36">
        <v>0</v>
      </c>
      <c r="O63" s="36">
        <v>1</v>
      </c>
      <c r="P63" s="39">
        <v>749</v>
      </c>
      <c r="Q63" s="40">
        <f t="shared" si="0"/>
        <v>1295.5675675675675</v>
      </c>
      <c r="R63" s="40">
        <f t="shared" si="1"/>
        <v>1166</v>
      </c>
      <c r="S63" s="79" t="s">
        <v>108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33" customFormat="1" ht="30" customHeight="1">
      <c r="A64" s="46">
        <v>59</v>
      </c>
      <c r="B64" s="45" t="s">
        <v>93</v>
      </c>
      <c r="C64" s="35" t="s">
        <v>94</v>
      </c>
      <c r="D64" s="36"/>
      <c r="E64" s="37"/>
      <c r="F64" s="38" t="s">
        <v>98</v>
      </c>
      <c r="G64" s="38" t="s">
        <v>98</v>
      </c>
      <c r="H64" s="38" t="s">
        <v>98</v>
      </c>
      <c r="I64" s="38" t="s">
        <v>98</v>
      </c>
      <c r="J64" s="38" t="s">
        <v>98</v>
      </c>
      <c r="K64" s="36">
        <v>1</v>
      </c>
      <c r="L64" s="36">
        <v>1</v>
      </c>
      <c r="M64" s="36">
        <v>1</v>
      </c>
      <c r="N64" s="36">
        <v>1</v>
      </c>
      <c r="O64" s="36">
        <v>1</v>
      </c>
      <c r="P64" s="39">
        <v>368</v>
      </c>
      <c r="Q64" s="40">
        <f t="shared" si="0"/>
        <v>825.5135135135135</v>
      </c>
      <c r="R64" s="40">
        <f t="shared" si="1"/>
        <v>743</v>
      </c>
      <c r="S64" s="80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33" customFormat="1" ht="42.75">
      <c r="A65" s="46">
        <v>60</v>
      </c>
      <c r="B65" s="45" t="s">
        <v>95</v>
      </c>
      <c r="C65" s="35" t="s">
        <v>31</v>
      </c>
      <c r="D65" s="36"/>
      <c r="E65" s="37"/>
      <c r="F65" s="38" t="s">
        <v>98</v>
      </c>
      <c r="G65" s="38" t="s">
        <v>98</v>
      </c>
      <c r="H65" s="38" t="s">
        <v>98</v>
      </c>
      <c r="I65" s="38" t="s">
        <v>98</v>
      </c>
      <c r="J65" s="38" t="s">
        <v>98</v>
      </c>
      <c r="K65" s="36">
        <v>1</v>
      </c>
      <c r="L65" s="36">
        <v>1</v>
      </c>
      <c r="M65" s="36">
        <v>1</v>
      </c>
      <c r="N65" s="36">
        <v>1</v>
      </c>
      <c r="O65" s="36">
        <v>1</v>
      </c>
      <c r="P65" s="39">
        <v>372</v>
      </c>
      <c r="Q65" s="40">
        <f t="shared" si="0"/>
        <v>834.4864864864866</v>
      </c>
      <c r="R65" s="40">
        <f t="shared" si="1"/>
        <v>751</v>
      </c>
      <c r="S65" s="80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s="33" customFormat="1" ht="30" customHeight="1">
      <c r="A66" s="46">
        <v>61</v>
      </c>
      <c r="B66" s="45" t="s">
        <v>96</v>
      </c>
      <c r="C66" s="35" t="s">
        <v>31</v>
      </c>
      <c r="D66" s="36"/>
      <c r="E66" s="37"/>
      <c r="F66" s="38" t="s">
        <v>98</v>
      </c>
      <c r="G66" s="38" t="s">
        <v>98</v>
      </c>
      <c r="H66" s="38" t="s">
        <v>98</v>
      </c>
      <c r="I66" s="38" t="s">
        <v>109</v>
      </c>
      <c r="J66" s="38" t="s">
        <v>98</v>
      </c>
      <c r="K66" s="36">
        <v>1</v>
      </c>
      <c r="L66" s="36">
        <v>1</v>
      </c>
      <c r="M66" s="36">
        <v>1</v>
      </c>
      <c r="N66" s="36">
        <v>0</v>
      </c>
      <c r="O66" s="36">
        <v>1</v>
      </c>
      <c r="P66" s="39">
        <v>284</v>
      </c>
      <c r="Q66" s="40">
        <f t="shared" si="0"/>
        <v>491.2432432432433</v>
      </c>
      <c r="R66" s="40">
        <f t="shared" si="1"/>
        <v>442</v>
      </c>
      <c r="S66" s="80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s="33" customFormat="1" ht="30" customHeight="1">
      <c r="A67" s="46">
        <v>62</v>
      </c>
      <c r="B67" s="45" t="s">
        <v>97</v>
      </c>
      <c r="C67" s="35" t="s">
        <v>31</v>
      </c>
      <c r="D67" s="36"/>
      <c r="E67" s="37"/>
      <c r="F67" s="38" t="s">
        <v>98</v>
      </c>
      <c r="G67" s="38" t="s">
        <v>98</v>
      </c>
      <c r="H67" s="38" t="s">
        <v>98</v>
      </c>
      <c r="I67" s="38" t="s">
        <v>109</v>
      </c>
      <c r="J67" s="38" t="s">
        <v>98</v>
      </c>
      <c r="K67" s="36">
        <v>1</v>
      </c>
      <c r="L67" s="36">
        <v>1</v>
      </c>
      <c r="M67" s="36">
        <v>1</v>
      </c>
      <c r="N67" s="36">
        <v>0</v>
      </c>
      <c r="O67" s="36">
        <v>1</v>
      </c>
      <c r="P67" s="39">
        <v>1287</v>
      </c>
      <c r="Q67" s="40">
        <f t="shared" si="0"/>
        <v>2226.1621621621625</v>
      </c>
      <c r="R67" s="40">
        <f t="shared" si="1"/>
        <v>2004</v>
      </c>
      <c r="S67" s="8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19" ht="30" customHeight="1" hidden="1">
      <c r="A68" s="82" t="s">
        <v>14</v>
      </c>
      <c r="B68" s="83"/>
      <c r="C68" s="83"/>
      <c r="D68" s="83"/>
      <c r="E68" s="83"/>
      <c r="F68" s="83"/>
      <c r="G68" s="83"/>
      <c r="H68" s="83"/>
      <c r="I68" s="83"/>
      <c r="J68" s="84"/>
      <c r="K68" s="36"/>
      <c r="L68" s="36"/>
      <c r="M68" s="36"/>
      <c r="N68" s="36"/>
      <c r="O68" s="36"/>
      <c r="P68" s="39">
        <f>SUM(P6:P67)</f>
        <v>141611</v>
      </c>
      <c r="Q68" s="48">
        <f>SUM(Q6:Q67)</f>
        <v>264663.2162162162</v>
      </c>
      <c r="R68" s="39">
        <f>SUM(R6:R67)</f>
        <v>238197</v>
      </c>
      <c r="S68" s="35"/>
    </row>
  </sheetData>
  <sheetProtection/>
  <mergeCells count="18">
    <mergeCell ref="S50:S55"/>
    <mergeCell ref="S56:S61"/>
    <mergeCell ref="A68:J68"/>
    <mergeCell ref="A4:A5"/>
    <mergeCell ref="B4:B5"/>
    <mergeCell ref="C4:C5"/>
    <mergeCell ref="D4:D5"/>
    <mergeCell ref="E4:E5"/>
    <mergeCell ref="S63:S67"/>
    <mergeCell ref="S4:S5"/>
    <mergeCell ref="A1:B1"/>
    <mergeCell ref="A2:R2"/>
    <mergeCell ref="F4:J4"/>
    <mergeCell ref="K4:O4"/>
    <mergeCell ref="P4:P5"/>
    <mergeCell ref="R4:R5"/>
    <mergeCell ref="A3:B3"/>
    <mergeCell ref="Q4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100" zoomScalePageLayoutView="0" workbookViewId="0" topLeftCell="A1">
      <selection activeCell="B36" sqref="B36"/>
    </sheetView>
  </sheetViews>
  <sheetFormatPr defaultColWidth="9.00390625" defaultRowHeight="14.25"/>
  <cols>
    <col min="1" max="1" width="5.375" style="0" customWidth="1"/>
    <col min="2" max="2" width="36.125" style="0" customWidth="1"/>
    <col min="3" max="3" width="0" style="0" hidden="1" customWidth="1"/>
    <col min="4" max="4" width="11.875" style="0" hidden="1" customWidth="1"/>
    <col min="5" max="5" width="23.25390625" style="0" hidden="1" customWidth="1"/>
    <col min="11" max="11" width="0" style="0" hidden="1" customWidth="1"/>
    <col min="12" max="12" width="10.125" style="0" hidden="1" customWidth="1"/>
    <col min="13" max="13" width="11.50390625" style="0" customWidth="1"/>
    <col min="14" max="14" width="0" style="0" hidden="1" customWidth="1"/>
  </cols>
  <sheetData>
    <row r="1" spans="1:2" ht="25.5" customHeight="1">
      <c r="A1" s="91" t="s">
        <v>116</v>
      </c>
      <c r="B1" s="53"/>
    </row>
    <row r="2" spans="1:13" ht="40.5" customHeight="1">
      <c r="A2" s="92" t="s">
        <v>117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4" customHeight="1">
      <c r="A3" s="94" t="s">
        <v>111</v>
      </c>
      <c r="B3" s="94"/>
      <c r="M3" s="4" t="s">
        <v>19</v>
      </c>
    </row>
    <row r="4" spans="1:14" ht="15" customHeight="1">
      <c r="A4" s="61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20</v>
      </c>
      <c r="G4" s="67"/>
      <c r="H4" s="67"/>
      <c r="I4" s="67"/>
      <c r="J4" s="67"/>
      <c r="K4" s="89" t="s">
        <v>21</v>
      </c>
      <c r="L4" s="54" t="s">
        <v>7</v>
      </c>
      <c r="M4" s="54" t="s">
        <v>29</v>
      </c>
      <c r="N4" s="66" t="s">
        <v>8</v>
      </c>
    </row>
    <row r="5" spans="1:14" ht="15" customHeight="1">
      <c r="A5" s="61"/>
      <c r="B5" s="67"/>
      <c r="C5" s="67"/>
      <c r="D5" s="67"/>
      <c r="E5" s="67"/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90"/>
      <c r="L5" s="55"/>
      <c r="M5" s="55"/>
      <c r="N5" s="66"/>
    </row>
    <row r="6" spans="1:14" ht="30" customHeight="1">
      <c r="A6" s="2"/>
      <c r="B6" s="30"/>
      <c r="C6" s="29"/>
      <c r="D6" s="28"/>
      <c r="E6" s="27"/>
      <c r="F6" s="31"/>
      <c r="G6" s="31"/>
      <c r="H6" s="31"/>
      <c r="I6" s="31"/>
      <c r="J6" s="31"/>
      <c r="K6" s="5"/>
      <c r="L6" s="6">
        <f>(F6*0.58+G6*0.92+H6*0.95+I6*0.95+J6*0.75)*0.5*K6</f>
        <v>0</v>
      </c>
      <c r="M6" s="7">
        <f>ROUND(L6*0.9,0)</f>
        <v>0</v>
      </c>
      <c r="N6" s="19"/>
    </row>
    <row r="7" spans="1:14" ht="30" customHeight="1">
      <c r="A7" s="2"/>
      <c r="B7" s="30"/>
      <c r="C7" s="29"/>
      <c r="D7" s="28"/>
      <c r="E7" s="27"/>
      <c r="F7" s="31"/>
      <c r="G7" s="31"/>
      <c r="H7" s="31"/>
      <c r="I7" s="31"/>
      <c r="J7" s="31"/>
      <c r="K7" s="5"/>
      <c r="L7" s="6">
        <f>(F7*0.58+G7*0.92+H7*0.95+I7*0.95+J7*0.75)*0.5*K7</f>
        <v>0</v>
      </c>
      <c r="M7" s="7">
        <f>ROUND(L7*0.9,0)</f>
        <v>0</v>
      </c>
      <c r="N7" s="19"/>
    </row>
    <row r="8" spans="1:14" ht="30" customHeight="1">
      <c r="A8" s="2"/>
      <c r="B8" s="30"/>
      <c r="C8" s="29"/>
      <c r="D8" s="28"/>
      <c r="E8" s="27"/>
      <c r="F8" s="31"/>
      <c r="G8" s="31"/>
      <c r="H8" s="31"/>
      <c r="I8" s="31"/>
      <c r="J8" s="31"/>
      <c r="K8" s="5"/>
      <c r="L8" s="6">
        <f>(F8*0.58+G8*0.92+H8*0.95+I8*0.95+J8*0.75)*0.5*K8</f>
        <v>0</v>
      </c>
      <c r="M8" s="7">
        <f>ROUND(L8*0.9,0)</f>
        <v>0</v>
      </c>
      <c r="N8" s="19"/>
    </row>
    <row r="9" spans="1:14" ht="30" customHeight="1">
      <c r="A9" s="2"/>
      <c r="B9" s="30"/>
      <c r="C9" s="29"/>
      <c r="D9" s="28"/>
      <c r="E9" s="27"/>
      <c r="F9" s="31"/>
      <c r="G9" s="31"/>
      <c r="H9" s="31"/>
      <c r="I9" s="31"/>
      <c r="J9" s="31"/>
      <c r="K9" s="5"/>
      <c r="L9" s="6">
        <f>(F9*0.58+G9*0.92+H9*0.95+I9*0.95+J9*0.75)*0.5*K9</f>
        <v>0</v>
      </c>
      <c r="M9" s="7">
        <f>ROUND(L9*0.9,0)</f>
        <v>0</v>
      </c>
      <c r="N9" s="19"/>
    </row>
    <row r="10" spans="1:14" ht="30" customHeight="1">
      <c r="A10" s="2"/>
      <c r="B10" s="30"/>
      <c r="C10" s="29"/>
      <c r="D10" s="28"/>
      <c r="E10" s="27"/>
      <c r="F10" s="31"/>
      <c r="G10" s="31"/>
      <c r="H10" s="31"/>
      <c r="I10" s="31"/>
      <c r="J10" s="31"/>
      <c r="K10" s="5"/>
      <c r="L10" s="6">
        <f>(F10*0.58+G10*0.92+H10*0.95+I10*0.95+J10*0.75)*0.5*K10</f>
        <v>0</v>
      </c>
      <c r="M10" s="7">
        <f>ROUND(L10*0.9,0)</f>
        <v>0</v>
      </c>
      <c r="N10" s="19"/>
    </row>
    <row r="11" spans="1:14" ht="30" customHeight="1">
      <c r="A11" s="86" t="s">
        <v>14</v>
      </c>
      <c r="B11" s="87"/>
      <c r="C11" s="87"/>
      <c r="D11" s="87"/>
      <c r="E11" s="88"/>
      <c r="F11" s="3">
        <f>SUM(F6:F10)</f>
        <v>0</v>
      </c>
      <c r="G11" s="3">
        <f>SUM(G6:G10)</f>
        <v>0</v>
      </c>
      <c r="H11" s="3">
        <f>SUM(H6:H10)</f>
        <v>0</v>
      </c>
      <c r="I11" s="3">
        <f>SUM(I6:I10)</f>
        <v>0</v>
      </c>
      <c r="J11" s="3">
        <f>SUM(J6:J10)</f>
        <v>0</v>
      </c>
      <c r="K11" s="8"/>
      <c r="L11" s="9">
        <f>SUM(L6:L10)</f>
        <v>0</v>
      </c>
      <c r="M11" s="10">
        <f>SUM(M6:M10)</f>
        <v>0</v>
      </c>
      <c r="N11" s="19"/>
    </row>
  </sheetData>
  <sheetProtection/>
  <mergeCells count="14">
    <mergeCell ref="K4:K5"/>
    <mergeCell ref="L4:L5"/>
    <mergeCell ref="M4:M5"/>
    <mergeCell ref="N4:N5"/>
    <mergeCell ref="A1:B1"/>
    <mergeCell ref="A2:M2"/>
    <mergeCell ref="F4:J4"/>
    <mergeCell ref="A3:B3"/>
    <mergeCell ref="A11:E11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27.25390625" style="0" bestFit="1" customWidth="1"/>
    <col min="2" max="2" width="8.50390625" style="0" bestFit="1" customWidth="1"/>
  </cols>
  <sheetData>
    <row r="1" spans="1:2" ht="14.25">
      <c r="A1" t="s">
        <v>15</v>
      </c>
      <c r="B1" s="17">
        <f>'先期移交政策性破产'!Q11+'2017政策性破产'!Q68+'2017下放其他'!L11</f>
        <v>264663.2162162162</v>
      </c>
    </row>
    <row r="2" spans="1:2" ht="14.25">
      <c r="A2" t="s">
        <v>16</v>
      </c>
      <c r="B2" s="17">
        <f>'先期移交政策性破产'!Q11+'2017政策性破产'!Q68</f>
        <v>264663.2162162162</v>
      </c>
    </row>
    <row r="3" spans="1:2" ht="14.25">
      <c r="A3" t="s">
        <v>17</v>
      </c>
      <c r="B3" s="17">
        <f>'2017下放其他'!L11</f>
        <v>0</v>
      </c>
    </row>
    <row r="4" ht="14.25">
      <c r="B4" s="17"/>
    </row>
    <row r="5" spans="1:2" ht="14.25">
      <c r="A5" t="s">
        <v>18</v>
      </c>
      <c r="B5" s="17">
        <f>'先期移交政策性破产'!R11+'2017政策性破产'!R68+'2017下放其他'!M11</f>
        <v>238197</v>
      </c>
    </row>
    <row r="6" spans="1:2" ht="14.25">
      <c r="A6" t="s">
        <v>16</v>
      </c>
      <c r="B6" s="17">
        <f>'先期移交政策性破产'!R11+'2017政策性破产'!R68</f>
        <v>238197</v>
      </c>
    </row>
    <row r="7" spans="1:2" ht="14.25">
      <c r="A7" t="s">
        <v>17</v>
      </c>
      <c r="B7" s="17">
        <f>'2017下放其他'!M11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2017-06-21T06:06:36Z</cp:lastPrinted>
  <dcterms:created xsi:type="dcterms:W3CDTF">2016-08-18T05:47:15Z</dcterms:created>
  <dcterms:modified xsi:type="dcterms:W3CDTF">2019-02-20T07:17:32Z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  <property fmtid="{D5CDD505-2E9C-101B-9397-08002B2CF9AE}" pid="3" name="KSOReadingLayout">
    <vt:bool>false</vt:bool>
  </property>
</Properties>
</file>