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06】人大审计业务\[01]2019年人大预算草案\09批复和预算公开\"/>
    </mc:Choice>
  </mc:AlternateContent>
  <bookViews>
    <workbookView xWindow="14237" yWindow="-14" windowWidth="7186" windowHeight="9564" tabRatio="681" firstSheet="10" activeTab="13"/>
  </bookViews>
  <sheets>
    <sheet name="封皮" sheetId="40" r:id="rId1"/>
    <sheet name="目录" sheetId="41" r:id="rId2"/>
    <sheet name="表一—全区收入" sheetId="2" r:id="rId3"/>
    <sheet name="表二—全区支出" sheetId="3" r:id="rId4"/>
    <sheet name="表三—本级收入" sheetId="8" r:id="rId5"/>
    <sheet name="表四—本级支出" sheetId="4" r:id="rId6"/>
    <sheet name="表五—对下补助" sheetId="11" r:id="rId7"/>
    <sheet name="表六-各地收入 " sheetId="12" r:id="rId8"/>
    <sheet name="表七-各地支出" sheetId="13" r:id="rId9"/>
    <sheet name="表八—全区收入" sheetId="23" r:id="rId10"/>
    <sheet name="表九—全区支出" sheetId="26" r:id="rId11"/>
    <sheet name="表十—本级收入" sheetId="24" r:id="rId12"/>
    <sheet name="表十一—本级支出" sheetId="25" r:id="rId13"/>
    <sheet name="表十二—政府支出经济分类" sheetId="38" r:id="rId14"/>
    <sheet name="表十三—对下补助" sheetId="10" r:id="rId15"/>
    <sheet name="表十四—对下补助分地区、项目" sheetId="39" r:id="rId16"/>
    <sheet name="表十五一明细表" sheetId="35" r:id="rId17"/>
  </sheets>
  <definedNames>
    <definedName name="_xlnm._FilterDatabase" localSheetId="16" hidden="1">表十五一明细表!$A$4:$D$583</definedName>
    <definedName name="_xlnm.Print_Area" localSheetId="9">表八—全区收入!$A$1:$D$31</definedName>
    <definedName name="_xlnm.Print_Area" localSheetId="3">表二—全区支出!$A$1:$D$30</definedName>
    <definedName name="_xlnm.Print_Area" localSheetId="10">表九—全区支出!$A$1:$D$30</definedName>
    <definedName name="_xlnm.Print_Area" localSheetId="7">'表六-各地收入 '!$A$1:$D$27</definedName>
    <definedName name="_xlnm.Print_Area" localSheetId="8">'表七-各地支出'!$A$1:$D$29</definedName>
    <definedName name="_xlnm.Print_Area" localSheetId="4">表三—本级收入!$A$1:$D$32</definedName>
    <definedName name="_xlnm.Print_Area" localSheetId="11">表十—本级收入!$A$1:$D$30</definedName>
    <definedName name="_xlnm.Print_Area" localSheetId="13">表十二—政府支出经济分类!$A$1:$D$65</definedName>
    <definedName name="_xlnm.Print_Area" localSheetId="14">表十三—对下补助!$A$1:$D$36</definedName>
    <definedName name="_xlnm.Print_Area" localSheetId="15">表十四—对下补助分地区、项目!$A$1:$P$227</definedName>
    <definedName name="_xlnm.Print_Area" localSheetId="16">表十五一明细表!$A$1:$D$653</definedName>
    <definedName name="_xlnm.Print_Area" localSheetId="12">表十一—本级支出!$A$1:$D$31</definedName>
    <definedName name="_xlnm.Print_Area" localSheetId="5">表四—本级支出!$A$1:$D$30</definedName>
    <definedName name="_xlnm.Print_Area" localSheetId="6">表五—对下补助!$A$1:$D$30</definedName>
    <definedName name="_xlnm.Print_Area" localSheetId="2">表一—全区收入!$A$1:$D$31</definedName>
    <definedName name="_xlnm.Print_Titles" localSheetId="13">表十二—政府支出经济分类!$1:$3</definedName>
    <definedName name="_xlnm.Print_Titles" localSheetId="15">表十四—对下补助分地区、项目!$A:$A,表十四—对下补助分地区、项目!$1:$3</definedName>
    <definedName name="_xlnm.Print_Titles" localSheetId="16">表十五一明细表!$1:$4</definedName>
  </definedNames>
  <calcPr calcId="152511" fullPrecision="0"/>
</workbook>
</file>

<file path=xl/calcChain.xml><?xml version="1.0" encoding="utf-8"?>
<calcChain xmlns="http://schemas.openxmlformats.org/spreadsheetml/2006/main">
  <c r="B117" i="39" l="1"/>
  <c r="B118" i="39"/>
  <c r="B119" i="39"/>
  <c r="B120" i="39"/>
  <c r="B121" i="39"/>
  <c r="B122" i="39"/>
  <c r="B123" i="39"/>
  <c r="B124" i="39"/>
  <c r="B125" i="39"/>
  <c r="B126" i="39"/>
  <c r="B127" i="39"/>
  <c r="B128" i="39"/>
  <c r="B129" i="39"/>
  <c r="B130" i="39"/>
  <c r="B131" i="39"/>
  <c r="B132" i="39"/>
  <c r="B133" i="39"/>
  <c r="B134" i="39"/>
  <c r="B135" i="39"/>
  <c r="B136" i="39"/>
  <c r="B137" i="39"/>
  <c r="B138" i="39"/>
  <c r="B139" i="39"/>
  <c r="B140" i="39"/>
  <c r="B141" i="39"/>
  <c r="B142" i="39"/>
  <c r="B143" i="39"/>
  <c r="B144" i="39"/>
  <c r="B145" i="39"/>
  <c r="B146" i="39"/>
  <c r="B147" i="39"/>
  <c r="B148" i="39"/>
  <c r="B149" i="39"/>
  <c r="B150" i="39"/>
  <c r="B151" i="39"/>
  <c r="B152" i="39"/>
  <c r="B153" i="39"/>
  <c r="B154" i="39"/>
  <c r="B155" i="39"/>
  <c r="B156" i="39"/>
  <c r="B157" i="39"/>
  <c r="B158" i="39"/>
  <c r="B159" i="39"/>
  <c r="B160" i="39"/>
  <c r="B161" i="39"/>
  <c r="B162" i="39"/>
  <c r="B163" i="39"/>
  <c r="B164" i="39"/>
  <c r="B165" i="39"/>
  <c r="B166" i="39"/>
  <c r="B167" i="39"/>
  <c r="B168" i="39"/>
  <c r="B169" i="39"/>
  <c r="B170" i="39"/>
  <c r="B171" i="39"/>
  <c r="B172" i="39"/>
  <c r="B173" i="39"/>
  <c r="B174" i="39"/>
  <c r="B175" i="39"/>
  <c r="B176" i="39"/>
  <c r="B177" i="39"/>
  <c r="B178" i="39"/>
  <c r="B179" i="39"/>
  <c r="B180" i="39"/>
  <c r="B181" i="39"/>
  <c r="B182" i="39"/>
  <c r="B183" i="39"/>
  <c r="B184" i="39"/>
  <c r="B185" i="39"/>
  <c r="B186" i="39"/>
  <c r="B187" i="39"/>
  <c r="B188" i="39"/>
  <c r="B189" i="39"/>
  <c r="B190" i="39"/>
  <c r="B191" i="39"/>
  <c r="B192" i="39"/>
  <c r="B193" i="39"/>
  <c r="B194" i="39"/>
  <c r="B195" i="39"/>
  <c r="B196" i="39"/>
  <c r="B197" i="39"/>
  <c r="B198" i="39"/>
  <c r="B199" i="39"/>
  <c r="B200" i="39"/>
  <c r="B201" i="39"/>
  <c r="B202" i="39"/>
  <c r="B203" i="39"/>
  <c r="B204" i="39"/>
  <c r="B205" i="39"/>
  <c r="B206" i="39"/>
  <c r="B207" i="39"/>
  <c r="B208" i="39"/>
  <c r="B209" i="39"/>
  <c r="B210" i="39"/>
  <c r="B211" i="39"/>
  <c r="B212" i="39"/>
  <c r="B213" i="39"/>
  <c r="B214" i="39"/>
  <c r="B215" i="39"/>
  <c r="B216" i="39"/>
  <c r="B217" i="39"/>
  <c r="B218" i="39"/>
  <c r="B219" i="39"/>
  <c r="B220"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 i="39"/>
  <c r="B6" i="39"/>
  <c r="B7" i="39"/>
  <c r="B8" i="39"/>
  <c r="B9" i="39"/>
  <c r="B10" i="39"/>
  <c r="B11" i="39"/>
  <c r="B12" i="39"/>
  <c r="B13" i="39"/>
  <c r="B14" i="39"/>
  <c r="B15" i="39"/>
  <c r="B16" i="39"/>
  <c r="B17" i="39"/>
  <c r="B18" i="39"/>
  <c r="B19" i="39"/>
  <c r="B20" i="39"/>
  <c r="B21" i="39"/>
  <c r="B22" i="39"/>
  <c r="B23" i="39"/>
  <c r="B24" i="39"/>
  <c r="B25" i="39"/>
  <c r="B26" i="39"/>
  <c r="B27" i="39"/>
  <c r="B28" i="39"/>
  <c r="B29" i="39"/>
  <c r="B30" i="39"/>
  <c r="D19" i="10"/>
  <c r="D20" i="10"/>
  <c r="D21" i="10"/>
  <c r="D22" i="10"/>
  <c r="D23" i="10"/>
  <c r="D24" i="10"/>
  <c r="D25" i="10"/>
  <c r="D26" i="10"/>
  <c r="D27" i="10"/>
  <c r="D28" i="10"/>
  <c r="D29" i="10"/>
  <c r="D30" i="10"/>
  <c r="D31" i="10"/>
  <c r="D32" i="10"/>
  <c r="D33" i="10"/>
  <c r="D5" i="10"/>
  <c r="D6" i="10"/>
  <c r="D7" i="10"/>
  <c r="D8" i="10"/>
  <c r="D10" i="10"/>
  <c r="D11" i="10"/>
  <c r="D12" i="10"/>
  <c r="D13" i="10"/>
  <c r="D14" i="10"/>
  <c r="D15" i="10"/>
  <c r="D16" i="10"/>
  <c r="D17" i="10"/>
  <c r="D18" i="10"/>
  <c r="B30" i="25"/>
  <c r="C30" i="25"/>
  <c r="D11" i="25"/>
  <c r="D12" i="25"/>
  <c r="D13" i="25"/>
  <c r="D14" i="25"/>
  <c r="D15" i="25"/>
  <c r="D16" i="25"/>
  <c r="D17" i="25"/>
  <c r="D18" i="25"/>
  <c r="D19" i="25"/>
  <c r="D20" i="25"/>
  <c r="D21" i="25"/>
  <c r="D22" i="25"/>
  <c r="D23" i="25"/>
  <c r="D24" i="25"/>
  <c r="D25" i="25"/>
  <c r="D26" i="25"/>
  <c r="D27" i="25"/>
  <c r="D5" i="25"/>
  <c r="D6" i="25"/>
  <c r="D7" i="25"/>
  <c r="D8" i="25"/>
  <c r="D9" i="25"/>
  <c r="D10" i="25"/>
  <c r="D4" i="25"/>
  <c r="D30" i="25" l="1"/>
  <c r="D24" i="26" l="1"/>
  <c r="D25" i="26"/>
  <c r="D26" i="26"/>
  <c r="D27" i="26"/>
  <c r="D28" i="26"/>
  <c r="D8" i="26"/>
  <c r="D9" i="26"/>
  <c r="D10" i="26"/>
  <c r="D11" i="26"/>
  <c r="D12" i="26"/>
  <c r="D13" i="26"/>
  <c r="D14" i="26"/>
  <c r="D15" i="26"/>
  <c r="D16" i="26"/>
  <c r="D17" i="26"/>
  <c r="D18" i="26"/>
  <c r="D19" i="26"/>
  <c r="D20" i="26"/>
  <c r="D21" i="26"/>
  <c r="D22" i="26"/>
  <c r="D23" i="26"/>
  <c r="D5" i="26"/>
  <c r="D6" i="26"/>
  <c r="D7" i="26"/>
  <c r="D4" i="26"/>
  <c r="D5" i="13"/>
  <c r="D6" i="13"/>
  <c r="D7" i="13"/>
  <c r="D8" i="13"/>
  <c r="D9" i="13"/>
  <c r="D10" i="13"/>
  <c r="D11" i="13"/>
  <c r="D12" i="13"/>
  <c r="D13" i="13"/>
  <c r="D14" i="13"/>
  <c r="D15" i="13"/>
  <c r="D16" i="13"/>
  <c r="D17" i="13"/>
  <c r="D18" i="13"/>
  <c r="D19" i="13"/>
  <c r="D20" i="13"/>
  <c r="D21" i="13"/>
  <c r="D22" i="13"/>
  <c r="D5" i="12"/>
  <c r="D6" i="12"/>
  <c r="D7" i="12"/>
  <c r="D8" i="12"/>
  <c r="D9" i="12"/>
  <c r="D10" i="12"/>
  <c r="D11" i="12"/>
  <c r="D12" i="12"/>
  <c r="D13" i="12"/>
  <c r="D14" i="12"/>
  <c r="D15" i="12"/>
  <c r="D16" i="12"/>
  <c r="D17" i="12"/>
  <c r="D18" i="12"/>
  <c r="D19" i="12"/>
  <c r="D20" i="12"/>
  <c r="D21" i="12"/>
  <c r="D22" i="12"/>
  <c r="D5" i="8" l="1"/>
  <c r="D6" i="8"/>
  <c r="D7" i="8"/>
  <c r="D8" i="8"/>
  <c r="D9" i="8"/>
  <c r="D10" i="8"/>
  <c r="D11" i="8"/>
  <c r="D12" i="8"/>
  <c r="D13" i="8"/>
  <c r="D14" i="8"/>
  <c r="D15" i="8"/>
  <c r="D16" i="8"/>
  <c r="D17" i="8"/>
  <c r="D18" i="8"/>
  <c r="D19" i="8"/>
  <c r="D21" i="8"/>
  <c r="D22" i="8"/>
  <c r="D23" i="8"/>
  <c r="D24" i="8"/>
  <c r="D25" i="8"/>
  <c r="D26" i="8"/>
  <c r="D27" i="8"/>
  <c r="D28" i="8"/>
  <c r="D5" i="3"/>
  <c r="D6" i="3"/>
  <c r="D7" i="3"/>
  <c r="D8" i="3"/>
  <c r="D9" i="3"/>
  <c r="D10" i="3"/>
  <c r="D11" i="3"/>
  <c r="D12" i="3"/>
  <c r="D13" i="3"/>
  <c r="D14" i="3"/>
  <c r="D15" i="3"/>
  <c r="D16" i="3"/>
  <c r="D17" i="3"/>
  <c r="D18" i="3"/>
  <c r="D19" i="3"/>
  <c r="D20" i="3"/>
  <c r="D21" i="3"/>
  <c r="D22" i="3"/>
  <c r="D23" i="3"/>
  <c r="D24" i="3"/>
  <c r="D25" i="3"/>
  <c r="D26" i="3"/>
  <c r="D5" i="2" l="1"/>
  <c r="D6" i="2"/>
  <c r="D7" i="2"/>
  <c r="D8" i="2"/>
  <c r="D9" i="2"/>
  <c r="D10" i="2"/>
  <c r="D11" i="2"/>
  <c r="D12" i="2"/>
  <c r="D13" i="2"/>
  <c r="D14" i="2"/>
  <c r="D15" i="2"/>
  <c r="D16" i="2"/>
  <c r="D17" i="2"/>
  <c r="D18" i="2"/>
  <c r="D19" i="2"/>
  <c r="D21" i="2"/>
  <c r="D22" i="2"/>
  <c r="D23" i="2"/>
  <c r="D24" i="2"/>
  <c r="D25" i="2"/>
  <c r="D26" i="2"/>
  <c r="D27" i="2"/>
  <c r="D28" i="2"/>
  <c r="B65" i="38" l="1"/>
  <c r="C65" i="38" l="1"/>
  <c r="D5" i="38"/>
  <c r="D6" i="38"/>
  <c r="D7" i="38"/>
  <c r="D8" i="38"/>
  <c r="D9" i="38"/>
  <c r="D10" i="38"/>
  <c r="D11" i="38"/>
  <c r="D12" i="38"/>
  <c r="D13" i="38"/>
  <c r="D14" i="38"/>
  <c r="D15" i="38"/>
  <c r="D16" i="38"/>
  <c r="D17" i="38"/>
  <c r="D18" i="38"/>
  <c r="D19" i="38"/>
  <c r="D20" i="38"/>
  <c r="D21" i="38"/>
  <c r="D23" i="38"/>
  <c r="D24" i="38"/>
  <c r="D25" i="38"/>
  <c r="D26" i="38"/>
  <c r="D27" i="38"/>
  <c r="D28"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C30" i="26" l="1"/>
  <c r="D30" i="26" l="1"/>
  <c r="D25" i="13"/>
  <c r="D630" i="35" l="1"/>
  <c r="B627" i="35"/>
  <c r="B626" i="35" s="1"/>
  <c r="B630" i="35"/>
  <c r="B115" i="39" l="1"/>
  <c r="B116" i="39"/>
  <c r="P67" i="39"/>
  <c r="O67" i="39"/>
  <c r="N67" i="39"/>
  <c r="M67" i="39"/>
  <c r="L67" i="39"/>
  <c r="K67" i="39"/>
  <c r="J67" i="39"/>
  <c r="I67" i="39"/>
  <c r="H67" i="39"/>
  <c r="G67" i="39"/>
  <c r="F67" i="39"/>
  <c r="E67" i="39"/>
  <c r="D67" i="39"/>
  <c r="C67" i="39"/>
  <c r="B87" i="39"/>
  <c r="B88" i="39"/>
  <c r="B89" i="39"/>
  <c r="B59" i="39"/>
  <c r="B60" i="39"/>
  <c r="B31" i="39"/>
  <c r="B32" i="39"/>
  <c r="B33" i="39"/>
  <c r="P4" i="39"/>
  <c r="O4" i="39"/>
  <c r="N4" i="39"/>
  <c r="M4" i="39"/>
  <c r="L4" i="39"/>
  <c r="K4" i="39"/>
  <c r="J4" i="39"/>
  <c r="I4" i="39"/>
  <c r="H4" i="39"/>
  <c r="G4" i="39"/>
  <c r="F4" i="39"/>
  <c r="E4" i="39"/>
  <c r="D4" i="39"/>
  <c r="C4" i="39"/>
  <c r="D597" i="35" l="1"/>
  <c r="B597" i="35"/>
  <c r="E65" i="38" l="1"/>
  <c r="B4" i="24" l="1"/>
  <c r="C4" i="24"/>
  <c r="D17" i="24"/>
  <c r="D18" i="24"/>
  <c r="D9" i="11" l="1"/>
  <c r="C4" i="11"/>
  <c r="B4" i="11"/>
  <c r="C4" i="8" l="1"/>
  <c r="B4" i="8"/>
  <c r="B18" i="23" l="1"/>
  <c r="D18" i="23" s="1"/>
  <c r="B9" i="10" l="1"/>
  <c r="D5" i="24" l="1"/>
  <c r="D6" i="24"/>
  <c r="D7" i="24"/>
  <c r="D8" i="24"/>
  <c r="D9" i="24"/>
  <c r="D10" i="24"/>
  <c r="D11" i="24"/>
  <c r="D12" i="24"/>
  <c r="D13" i="24"/>
  <c r="D14" i="24"/>
  <c r="D15" i="24"/>
  <c r="D16" i="24"/>
  <c r="D20" i="24"/>
  <c r="D21" i="24"/>
  <c r="D22" i="24"/>
  <c r="D23" i="24"/>
  <c r="D24" i="24"/>
  <c r="D25" i="24"/>
  <c r="D26" i="24"/>
  <c r="D27" i="24"/>
  <c r="D5" i="11" l="1"/>
  <c r="D6" i="11"/>
  <c r="D7" i="11"/>
  <c r="D8" i="11"/>
  <c r="D11" i="11"/>
  <c r="D12" i="11"/>
  <c r="D13" i="11"/>
  <c r="D14" i="11"/>
  <c r="D15" i="11"/>
  <c r="D16" i="11"/>
  <c r="D17" i="11"/>
  <c r="D18" i="11"/>
  <c r="D19" i="11"/>
  <c r="D20" i="11"/>
  <c r="D21" i="11"/>
  <c r="D22" i="11"/>
  <c r="D23" i="11"/>
  <c r="D24" i="11"/>
  <c r="D25" i="11"/>
  <c r="D26" i="11"/>
  <c r="D27" i="11"/>
  <c r="D28" i="11"/>
  <c r="D5" i="4" l="1"/>
  <c r="D6" i="4"/>
  <c r="D7" i="4"/>
  <c r="D8" i="4"/>
  <c r="D9" i="4"/>
  <c r="D10" i="4"/>
  <c r="D11" i="4"/>
  <c r="D12" i="4"/>
  <c r="D13" i="4"/>
  <c r="D14" i="4"/>
  <c r="D15" i="4"/>
  <c r="D16" i="4"/>
  <c r="D17" i="4"/>
  <c r="D18" i="4"/>
  <c r="D19" i="4"/>
  <c r="D20" i="4"/>
  <c r="D21" i="4"/>
  <c r="D22" i="4"/>
  <c r="D23" i="4"/>
  <c r="D24" i="4"/>
  <c r="D25" i="4"/>
  <c r="D30" i="2"/>
  <c r="C9" i="10" l="1"/>
  <c r="D9" i="10" s="1"/>
  <c r="D592" i="35" l="1"/>
  <c r="C4" i="10" l="1"/>
  <c r="B4" i="10"/>
  <c r="B35" i="10" s="1"/>
  <c r="C35" i="10" l="1"/>
  <c r="D35" i="10" s="1"/>
  <c r="D4" i="10"/>
  <c r="C10" i="11"/>
  <c r="B10" i="11"/>
  <c r="D10" i="11" l="1"/>
  <c r="C20" i="2" l="1"/>
  <c r="C20" i="23" l="1"/>
  <c r="D4" i="4" l="1"/>
  <c r="C29" i="3" l="1"/>
  <c r="B27" i="23" l="1"/>
  <c r="D27" i="23" s="1"/>
  <c r="B28" i="23"/>
  <c r="D28" i="23" s="1"/>
  <c r="B20" i="2" l="1"/>
  <c r="D20" i="2" s="1"/>
  <c r="B20" i="8"/>
  <c r="C20" i="8"/>
  <c r="D20" i="8" l="1"/>
  <c r="C19" i="24"/>
  <c r="B19" i="24"/>
  <c r="D19" i="24" l="1"/>
  <c r="B30" i="26"/>
  <c r="D4" i="3" l="1"/>
  <c r="C28" i="13" l="1"/>
  <c r="B28" i="13"/>
  <c r="C26" i="12"/>
  <c r="B26" i="12"/>
  <c r="D4" i="13" l="1"/>
  <c r="D4" i="12"/>
  <c r="C30" i="11"/>
  <c r="D65" i="38" l="1"/>
  <c r="F4" i="25"/>
  <c r="F5" i="25"/>
  <c r="F6" i="25"/>
  <c r="F7" i="25"/>
  <c r="F8" i="25"/>
  <c r="F9" i="25"/>
  <c r="F10" i="25"/>
  <c r="F11" i="25"/>
  <c r="F12" i="25"/>
  <c r="F13" i="25"/>
  <c r="F14" i="25"/>
  <c r="F15" i="25"/>
  <c r="F16" i="25"/>
  <c r="F17" i="25"/>
  <c r="F18" i="25"/>
  <c r="F19" i="25"/>
  <c r="F21" i="25"/>
  <c r="F22" i="25"/>
  <c r="F23" i="25"/>
  <c r="F25" i="25"/>
  <c r="F26" i="25"/>
  <c r="F27" i="25"/>
  <c r="F28" i="25"/>
  <c r="P9" i="39" l="1"/>
  <c r="P226" i="39" s="1"/>
  <c r="O9" i="39"/>
  <c r="O226" i="39" s="1"/>
  <c r="N9" i="39"/>
  <c r="N226" i="39" s="1"/>
  <c r="M9" i="39"/>
  <c r="M226" i="39" s="1"/>
  <c r="L9" i="39"/>
  <c r="L226" i="39" s="1"/>
  <c r="K9" i="39"/>
  <c r="K226" i="39" s="1"/>
  <c r="J9" i="39"/>
  <c r="J226" i="39" s="1"/>
  <c r="I9" i="39"/>
  <c r="I226" i="39" s="1"/>
  <c r="H9" i="39"/>
  <c r="H226" i="39" s="1"/>
  <c r="G9" i="39"/>
  <c r="G226" i="39" s="1"/>
  <c r="F9" i="39"/>
  <c r="F226" i="39" s="1"/>
  <c r="E9" i="39"/>
  <c r="E226" i="39" s="1"/>
  <c r="D9" i="39"/>
  <c r="D226" i="39" s="1"/>
  <c r="C9" i="39"/>
  <c r="C226" i="39" s="1"/>
  <c r="B4" i="39" l="1"/>
  <c r="B226" i="39" l="1"/>
  <c r="D26" i="12"/>
  <c r="D28" i="13"/>
  <c r="F20" i="25" l="1"/>
  <c r="C4" i="23" l="1"/>
  <c r="C31" i="23" l="1"/>
  <c r="D622" i="35"/>
  <c r="D591" i="35" l="1"/>
  <c r="D590" i="35" s="1"/>
  <c r="D653" i="35" l="1"/>
  <c r="F30" i="25" l="1"/>
  <c r="D4" i="38" l="1"/>
  <c r="B622" i="35" l="1"/>
  <c r="B592" i="35" l="1"/>
  <c r="B591" i="35" s="1"/>
  <c r="B590" i="35" s="1"/>
  <c r="D4" i="24" l="1"/>
  <c r="B22" i="23"/>
  <c r="D22" i="23" s="1"/>
  <c r="B23" i="23"/>
  <c r="D23" i="23" s="1"/>
  <c r="B24" i="23"/>
  <c r="D24" i="23" s="1"/>
  <c r="B25" i="23"/>
  <c r="D25" i="23" s="1"/>
  <c r="B26" i="23"/>
  <c r="D26" i="23" s="1"/>
  <c r="B6" i="23"/>
  <c r="D6" i="23" s="1"/>
  <c r="B7" i="23"/>
  <c r="D7" i="23" s="1"/>
  <c r="B8" i="23"/>
  <c r="D8" i="23" s="1"/>
  <c r="B9" i="23"/>
  <c r="D9" i="23" s="1"/>
  <c r="B10" i="23"/>
  <c r="D10" i="23" s="1"/>
  <c r="B11" i="23"/>
  <c r="D11" i="23" s="1"/>
  <c r="B12" i="23"/>
  <c r="D12" i="23" s="1"/>
  <c r="B13" i="23"/>
  <c r="D13" i="23" s="1"/>
  <c r="B14" i="23"/>
  <c r="D14" i="23" s="1"/>
  <c r="B15" i="23"/>
  <c r="D15" i="23" s="1"/>
  <c r="B16" i="23"/>
  <c r="D16" i="23" s="1"/>
  <c r="B17" i="23"/>
  <c r="D17" i="23" s="1"/>
  <c r="B19" i="23"/>
  <c r="D19" i="23" s="1"/>
  <c r="D4" i="8" l="1"/>
  <c r="C30" i="4" l="1"/>
  <c r="C4" i="2"/>
  <c r="B30" i="11"/>
  <c r="B29" i="3"/>
  <c r="B21" i="23"/>
  <c r="D21" i="23" s="1"/>
  <c r="B5" i="23"/>
  <c r="D5" i="23" s="1"/>
  <c r="B30" i="4"/>
  <c r="B31" i="8"/>
  <c r="B4" i="2"/>
  <c r="D29" i="3" l="1"/>
  <c r="D30" i="4"/>
  <c r="D4" i="2"/>
  <c r="C31" i="2"/>
  <c r="B20" i="23"/>
  <c r="D20" i="23" s="1"/>
  <c r="C30" i="24"/>
  <c r="B30" i="24"/>
  <c r="F30" i="4"/>
  <c r="B31" i="2"/>
  <c r="D4" i="11"/>
  <c r="C31" i="8"/>
  <c r="B4" i="23"/>
  <c r="D4" i="23" s="1"/>
  <c r="D30" i="11"/>
  <c r="D31" i="8" l="1"/>
  <c r="D30" i="24"/>
  <c r="B31" i="23"/>
  <c r="D31" i="23" l="1"/>
  <c r="B653" i="35" l="1"/>
</calcChain>
</file>

<file path=xl/sharedStrings.xml><?xml version="1.0" encoding="utf-8"?>
<sst xmlns="http://schemas.openxmlformats.org/spreadsheetml/2006/main" count="1390" uniqueCount="1077">
  <si>
    <t xml:space="preserve">   一般性转移支付收入</t>
    <phoneticPr fontId="3" type="noConversion"/>
  </si>
  <si>
    <t xml:space="preserve"> 上级补助收入</t>
    <phoneticPr fontId="3" type="noConversion"/>
  </si>
  <si>
    <t xml:space="preserve">   返还性收入</t>
    <phoneticPr fontId="3" type="noConversion"/>
  </si>
  <si>
    <t xml:space="preserve">     所得税基数返还收入</t>
    <phoneticPr fontId="3" type="noConversion"/>
  </si>
  <si>
    <t xml:space="preserve">   体制上解收入</t>
    <phoneticPr fontId="3" type="noConversion"/>
  </si>
  <si>
    <t xml:space="preserve">   专项上解收入</t>
    <phoneticPr fontId="3" type="noConversion"/>
  </si>
  <si>
    <t xml:space="preserve">    出口退税专项上解支出</t>
    <phoneticPr fontId="3" type="noConversion"/>
  </si>
  <si>
    <t xml:space="preserve">    专项上解支出</t>
    <phoneticPr fontId="3" type="noConversion"/>
  </si>
  <si>
    <t xml:space="preserve">   返还性支出</t>
    <phoneticPr fontId="3" type="noConversion"/>
  </si>
  <si>
    <t xml:space="preserve">   一般性转移支付</t>
    <phoneticPr fontId="3" type="noConversion"/>
  </si>
  <si>
    <t>转移性支出</t>
    <phoneticPr fontId="3" type="noConversion"/>
  </si>
  <si>
    <t>支出总计</t>
    <phoneticPr fontId="3" type="noConversion"/>
  </si>
  <si>
    <t>单位：万元</t>
  </si>
  <si>
    <t>转移性收入</t>
    <phoneticPr fontId="3" type="noConversion"/>
  </si>
  <si>
    <t>收入总计</t>
    <phoneticPr fontId="3" type="noConversion"/>
  </si>
  <si>
    <r>
      <t>收</t>
    </r>
    <r>
      <rPr>
        <b/>
        <sz val="10"/>
        <rFont val="Times New Roman"/>
        <family val="1"/>
      </rPr>
      <t xml:space="preserve">                          </t>
    </r>
    <r>
      <rPr>
        <b/>
        <sz val="10"/>
        <rFont val="宋体"/>
        <family val="3"/>
        <charset val="134"/>
      </rPr>
      <t>入</t>
    </r>
    <phoneticPr fontId="3" type="noConversion"/>
  </si>
  <si>
    <r>
      <t>支</t>
    </r>
    <r>
      <rPr>
        <b/>
        <sz val="10"/>
        <rFont val="Times New Roman"/>
        <family val="1"/>
      </rPr>
      <t xml:space="preserve">                          </t>
    </r>
    <r>
      <rPr>
        <b/>
        <sz val="10"/>
        <rFont val="宋体"/>
        <family val="3"/>
        <charset val="134"/>
      </rPr>
      <t>出</t>
    </r>
    <phoneticPr fontId="3" type="noConversion"/>
  </si>
  <si>
    <r>
      <t>项</t>
    </r>
    <r>
      <rPr>
        <b/>
        <sz val="10"/>
        <rFont val="Times New Roman"/>
        <family val="1"/>
      </rPr>
      <t xml:space="preserve">          </t>
    </r>
    <r>
      <rPr>
        <b/>
        <sz val="10"/>
        <rFont val="宋体"/>
        <family val="3"/>
        <charset val="134"/>
      </rPr>
      <t>目</t>
    </r>
    <phoneticPr fontId="3" type="noConversion"/>
  </si>
  <si>
    <t>单位：万元</t>
    <phoneticPr fontId="3" type="noConversion"/>
  </si>
  <si>
    <t>项目</t>
    <phoneticPr fontId="3" type="noConversion"/>
  </si>
  <si>
    <t>一、税收收入</t>
  </si>
  <si>
    <t>　　营业税</t>
  </si>
  <si>
    <t>　　企业所得税</t>
  </si>
  <si>
    <t>　　个人所得税</t>
  </si>
  <si>
    <t>　　资源税</t>
  </si>
  <si>
    <t>　　城市维护建设税</t>
  </si>
  <si>
    <t>　　房产税</t>
  </si>
  <si>
    <t>　　印花税</t>
  </si>
  <si>
    <t>　　城镇土地使用税</t>
  </si>
  <si>
    <t>　　土地增值税</t>
  </si>
  <si>
    <t>　　耕地占用税</t>
  </si>
  <si>
    <t>　　契税</t>
  </si>
  <si>
    <t>二、非税收入</t>
  </si>
  <si>
    <t>　　专项收入</t>
  </si>
  <si>
    <t>　　行政事业性收费收入</t>
  </si>
  <si>
    <t>　　罚没收入</t>
  </si>
  <si>
    <t>　　国有资本经营收入</t>
  </si>
  <si>
    <t>　　其他收入</t>
  </si>
  <si>
    <t>单位：万元</t>
    <phoneticPr fontId="3" type="noConversion"/>
  </si>
  <si>
    <t>项目</t>
    <phoneticPr fontId="3" type="noConversion"/>
  </si>
  <si>
    <t>预算数</t>
    <phoneticPr fontId="3" type="noConversion"/>
  </si>
  <si>
    <t>单位：万元</t>
    <phoneticPr fontId="3" type="noConversion"/>
  </si>
  <si>
    <t>项目</t>
    <phoneticPr fontId="3" type="noConversion"/>
  </si>
  <si>
    <t xml:space="preserve">       体制补助支出</t>
  </si>
  <si>
    <t xml:space="preserve">       均衡性转移支付支出</t>
  </si>
  <si>
    <t xml:space="preserve">       结算补助支出</t>
  </si>
  <si>
    <t xml:space="preserve">       企事业单位划转补助支出</t>
  </si>
  <si>
    <t>自治区本级对各地税收返还和转移支付</t>
    <phoneticPr fontId="3" type="noConversion"/>
  </si>
  <si>
    <t>二、一般性转移支付</t>
    <phoneticPr fontId="3" type="noConversion"/>
  </si>
  <si>
    <t>三、专项转移支付</t>
    <phoneticPr fontId="3" type="noConversion"/>
  </si>
  <si>
    <t>单位：万元</t>
    <phoneticPr fontId="3" type="noConversion"/>
  </si>
  <si>
    <t>自治区本级对各地税收返还和转移支付</t>
    <phoneticPr fontId="3" type="noConversion"/>
  </si>
  <si>
    <t>项目</t>
    <phoneticPr fontId="3" type="noConversion"/>
  </si>
  <si>
    <t>克拉玛依市</t>
  </si>
  <si>
    <t>伊犁州</t>
  </si>
  <si>
    <t>塔城地区</t>
  </si>
  <si>
    <t>阿勒泰地区</t>
  </si>
  <si>
    <t>博尔塔拉州</t>
  </si>
  <si>
    <t>巴音郭楞州</t>
  </si>
  <si>
    <t>阿克苏地区</t>
  </si>
  <si>
    <t>克孜勒苏州</t>
  </si>
  <si>
    <t>喀什地区</t>
  </si>
  <si>
    <t>和田地区</t>
  </si>
  <si>
    <t>项目</t>
    <phoneticPr fontId="3" type="noConversion"/>
  </si>
  <si>
    <t>单位：万元</t>
    <phoneticPr fontId="3" type="noConversion"/>
  </si>
  <si>
    <t>项目</t>
    <phoneticPr fontId="3" type="noConversion"/>
  </si>
  <si>
    <t>比上年增（减）%</t>
  </si>
  <si>
    <t>比上年增（减）%</t>
    <phoneticPr fontId="3" type="noConversion"/>
  </si>
  <si>
    <t>　　国有资本经营收入</t>
    <phoneticPr fontId="3" type="noConversion"/>
  </si>
  <si>
    <t>　　国有资本经营收入</t>
    <phoneticPr fontId="3" type="noConversion"/>
  </si>
  <si>
    <t xml:space="preserve">    体制补助支出</t>
  </si>
  <si>
    <t xml:space="preserve">    均衡性转移支付支出</t>
  </si>
  <si>
    <t xml:space="preserve">    县级基本财力保障机制奖补资金支出</t>
  </si>
  <si>
    <t xml:space="preserve">    结算补助支出</t>
  </si>
  <si>
    <t xml:space="preserve">    所得税基数返还支出</t>
    <phoneticPr fontId="3" type="noConversion"/>
  </si>
  <si>
    <t>乌鲁木齐市</t>
    <phoneticPr fontId="3" type="noConversion"/>
  </si>
  <si>
    <t>昌吉州</t>
  </si>
  <si>
    <t xml:space="preserve">  上解上级支出</t>
  </si>
  <si>
    <t xml:space="preserve">  补助下级支出</t>
  </si>
  <si>
    <t xml:space="preserve">    专项转移支付支出</t>
  </si>
  <si>
    <t>十八、住房保障支出</t>
    <phoneticPr fontId="3" type="noConversion"/>
  </si>
  <si>
    <t>二十一、其他支出</t>
    <phoneticPr fontId="3" type="noConversion"/>
  </si>
  <si>
    <t>　　国有资源(资产)有偿使用收入</t>
  </si>
  <si>
    <t xml:space="preserve">    城市维护建设税</t>
    <phoneticPr fontId="3" type="noConversion"/>
  </si>
  <si>
    <t>　　国有资源(资产)有偿使用收入</t>
    <phoneticPr fontId="3" type="noConversion"/>
  </si>
  <si>
    <t>一、返还性支出</t>
    <phoneticPr fontId="3" type="noConversion"/>
  </si>
  <si>
    <t>二、一般性转移支付支出</t>
    <phoneticPr fontId="3" type="noConversion"/>
  </si>
  <si>
    <t>一般公共预算收入</t>
    <phoneticPr fontId="3" type="noConversion"/>
  </si>
  <si>
    <t>一般公共预算支出</t>
    <phoneticPr fontId="3" type="noConversion"/>
  </si>
  <si>
    <t>一般公共预算收入</t>
    <phoneticPr fontId="3" type="noConversion"/>
  </si>
  <si>
    <t>一、一般公共服务支出</t>
    <phoneticPr fontId="3" type="noConversion"/>
  </si>
  <si>
    <t>二、外交支出</t>
    <phoneticPr fontId="3" type="noConversion"/>
  </si>
  <si>
    <t>三、国防支出</t>
    <phoneticPr fontId="3" type="noConversion"/>
  </si>
  <si>
    <t>四、公共安全支出</t>
    <phoneticPr fontId="3" type="noConversion"/>
  </si>
  <si>
    <t>五、教育支出</t>
    <phoneticPr fontId="3" type="noConversion"/>
  </si>
  <si>
    <t>六、科学技术支出</t>
    <phoneticPr fontId="3" type="noConversion"/>
  </si>
  <si>
    <t>七、文化体育与传媒支出</t>
    <phoneticPr fontId="3" type="noConversion"/>
  </si>
  <si>
    <t>八、社会保障和就业支出</t>
    <phoneticPr fontId="3" type="noConversion"/>
  </si>
  <si>
    <t>九、医疗卫生与计划生育支出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</si>
  <si>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</si>
  <si>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</si>
  <si>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</si>
  <si>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</si>
  <si>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十四、资源勘探信息等支出</t>
    <phoneticPr fontId="3" type="noConversion"/>
  </si>
  <si>
    <t>十五、商业服务业等支出</t>
    <phoneticPr fontId="3" type="noConversion"/>
  </si>
  <si>
    <t>十六、金融支出</t>
    <phoneticPr fontId="3" type="noConversion"/>
  </si>
  <si>
    <t>十九、粮油物资储备支出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</si>
  <si>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</si>
  <si>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</si>
  <si>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</si>
  <si>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</si>
  <si>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 xml:space="preserve">   专项转移支付收入</t>
    <phoneticPr fontId="3" type="noConversion"/>
  </si>
  <si>
    <t>工资福利支出</t>
  </si>
  <si>
    <t>商品和服务支出</t>
  </si>
  <si>
    <t>转移性支出</t>
  </si>
  <si>
    <t>其他支出</t>
  </si>
  <si>
    <r>
      <t xml:space="preserve">   </t>
    </r>
    <r>
      <rPr>
        <sz val="12"/>
        <rFont val="宋体"/>
        <family val="3"/>
        <charset val="134"/>
      </rPr>
      <t xml:space="preserve">    基层公检法司转移支付支出</t>
    </r>
    <phoneticPr fontId="3" type="noConversion"/>
  </si>
  <si>
    <t>合计</t>
  </si>
  <si>
    <t>结算补助</t>
  </si>
  <si>
    <t>　　车船税</t>
    <phoneticPr fontId="3" type="noConversion"/>
  </si>
  <si>
    <t>　　车船税</t>
    <phoneticPr fontId="3" type="noConversion"/>
  </si>
  <si>
    <t>一般公共预算支出</t>
    <phoneticPr fontId="3" type="noConversion"/>
  </si>
  <si>
    <t xml:space="preserve">       固定数额补助支出</t>
    <phoneticPr fontId="3" type="noConversion"/>
  </si>
  <si>
    <t>项目</t>
    <phoneticPr fontId="3" type="noConversion"/>
  </si>
  <si>
    <t>昌吉州</t>
    <phoneticPr fontId="3" type="noConversion"/>
  </si>
  <si>
    <t>返还性支出</t>
    <phoneticPr fontId="3" type="noConversion"/>
  </si>
  <si>
    <t>一般性转移支付支出</t>
    <phoneticPr fontId="3" type="noConversion"/>
  </si>
  <si>
    <t>专项转移支付支出</t>
    <phoneticPr fontId="3" type="noConversion"/>
  </si>
  <si>
    <t>因公出国（境）费用</t>
  </si>
  <si>
    <t>会议费</t>
  </si>
  <si>
    <t>培训费</t>
  </si>
  <si>
    <t>公务接待费</t>
  </si>
  <si>
    <t>委托业务费</t>
  </si>
  <si>
    <t>公务用车运行维护费</t>
  </si>
  <si>
    <t>其他商品和服务支出</t>
  </si>
  <si>
    <t>助学金</t>
  </si>
  <si>
    <t>国内债务付息</t>
  </si>
  <si>
    <t>国外债务付息</t>
  </si>
  <si>
    <t>税收收入</t>
    <phoneticPr fontId="3" type="noConversion"/>
  </si>
  <si>
    <t>非税收入</t>
    <phoneticPr fontId="3" type="noConversion"/>
  </si>
  <si>
    <t>说明：为提前通知各地补助数，还有部分补助数额需要在年度预算执行中分配下达各地。</t>
    <phoneticPr fontId="3" type="noConversion"/>
  </si>
  <si>
    <t>一般公共预算收入</t>
    <phoneticPr fontId="3" type="noConversion"/>
  </si>
  <si>
    <t>一般公共预算支出</t>
    <phoneticPr fontId="3" type="noConversion"/>
  </si>
  <si>
    <t>一般公共预算支出</t>
    <phoneticPr fontId="3" type="noConversion"/>
  </si>
  <si>
    <t>　　其他税收</t>
    <phoneticPr fontId="3" type="noConversion"/>
  </si>
  <si>
    <t>二十二、债务付息支出</t>
    <phoneticPr fontId="3" type="noConversion"/>
  </si>
  <si>
    <t>二十三、债务发行费用支出</t>
    <phoneticPr fontId="3" type="noConversion"/>
  </si>
  <si>
    <t>二十、其他支出</t>
    <phoneticPr fontId="3" type="noConversion"/>
  </si>
  <si>
    <t>二十一、债务付息支出</t>
    <phoneticPr fontId="3" type="noConversion"/>
  </si>
  <si>
    <t>二十二、债务发行费用支出</t>
    <phoneticPr fontId="3" type="noConversion"/>
  </si>
  <si>
    <t xml:space="preserve">    资源枯竭型城市转移支付补助支出</t>
  </si>
  <si>
    <t xml:space="preserve">    企业事业单位划转补助支出</t>
  </si>
  <si>
    <t xml:space="preserve">    基层公检法司转移支付支出</t>
  </si>
  <si>
    <t xml:space="preserve">    农村综合改革转移支付支出</t>
  </si>
  <si>
    <t xml:space="preserve">    产粮(油)大县奖励资金支出</t>
  </si>
  <si>
    <t xml:space="preserve">    重点生态功能区转移支付支出</t>
  </si>
  <si>
    <t xml:space="preserve">    固定数额补助支出</t>
  </si>
  <si>
    <t>三、专项转移支付</t>
  </si>
  <si>
    <t xml:space="preserve">    其他一般性转移支付支出</t>
    <phoneticPr fontId="3" type="noConversion"/>
  </si>
  <si>
    <t>吐鲁番市</t>
  </si>
  <si>
    <t>　　捐赠收入</t>
  </si>
  <si>
    <t>　　捐赠收入</t>
    <phoneticPr fontId="3" type="noConversion"/>
  </si>
  <si>
    <t xml:space="preserve">    政府住房基金收入</t>
    <phoneticPr fontId="3" type="noConversion"/>
  </si>
  <si>
    <t xml:space="preserve">    政府住房基金收入</t>
  </si>
  <si>
    <t xml:space="preserve">    捐赠收入</t>
    <phoneticPr fontId="3" type="noConversion"/>
  </si>
  <si>
    <t xml:space="preserve">    政府住房基金收入</t>
    <phoneticPr fontId="3" type="noConversion"/>
  </si>
  <si>
    <t xml:space="preserve">       城乡义务教育转移支付支出</t>
    <phoneticPr fontId="3" type="noConversion"/>
  </si>
  <si>
    <r>
      <t xml:space="preserve">  </t>
    </r>
    <r>
      <rPr>
        <sz val="12"/>
        <rFont val="宋体"/>
        <family val="3"/>
        <charset val="134"/>
      </rPr>
      <t xml:space="preserve">     资源枯竭型城市转移支付补助支出</t>
    </r>
    <phoneticPr fontId="3" type="noConversion"/>
  </si>
  <si>
    <t xml:space="preserve">       重点生态功能区转移支付支出</t>
    <phoneticPr fontId="3" type="noConversion"/>
  </si>
  <si>
    <t xml:space="preserve">       贫困地区转移支付支出</t>
    <phoneticPr fontId="3" type="noConversion"/>
  </si>
  <si>
    <t xml:space="preserve">       城乡居民医疗保险转移支付支出</t>
    <phoneticPr fontId="3" type="noConversion"/>
  </si>
  <si>
    <t xml:space="preserve">      体制补助支出</t>
    <phoneticPr fontId="3" type="noConversion"/>
  </si>
  <si>
    <t xml:space="preserve">      均衡性转移支付支出</t>
    <phoneticPr fontId="3" type="noConversion"/>
  </si>
  <si>
    <t xml:space="preserve">      结算补助支出</t>
    <phoneticPr fontId="3" type="noConversion"/>
  </si>
  <si>
    <t xml:space="preserve">      基层公检法司转移支付支出</t>
    <phoneticPr fontId="3" type="noConversion"/>
  </si>
  <si>
    <t xml:space="preserve">     体制补助收入</t>
    <phoneticPr fontId="3" type="noConversion"/>
  </si>
  <si>
    <t xml:space="preserve">     县级基本财力保障机制奖补资金收入</t>
    <phoneticPr fontId="3" type="noConversion"/>
  </si>
  <si>
    <t xml:space="preserve">     结算补助收入</t>
    <phoneticPr fontId="3" type="noConversion"/>
  </si>
  <si>
    <t xml:space="preserve">     资源枯竭型城市转移支付补助收入</t>
    <phoneticPr fontId="3" type="noConversion"/>
  </si>
  <si>
    <t xml:space="preserve">     企事业单位划转补助收入</t>
    <phoneticPr fontId="3" type="noConversion"/>
  </si>
  <si>
    <t xml:space="preserve">      城乡义务教育转移支付支出</t>
    <phoneticPr fontId="3" type="noConversion"/>
  </si>
  <si>
    <t xml:space="preserve">     均衡性转移支付收入</t>
    <phoneticPr fontId="3" type="noConversion"/>
  </si>
  <si>
    <t xml:space="preserve">     成品油税费改革转移支付补助收入</t>
    <phoneticPr fontId="3" type="noConversion"/>
  </si>
  <si>
    <t xml:space="preserve"> 上年结余收入</t>
    <phoneticPr fontId="3" type="noConversion"/>
  </si>
  <si>
    <t xml:space="preserve">      企事业单位划转补助支出</t>
    <phoneticPr fontId="3" type="noConversion"/>
  </si>
  <si>
    <t xml:space="preserve">      固定数额补助支出</t>
    <phoneticPr fontId="3" type="noConversion"/>
  </si>
  <si>
    <t xml:space="preserve">      城乡居民医疗保险转移支付支出</t>
    <phoneticPr fontId="3" type="noConversion"/>
  </si>
  <si>
    <t xml:space="preserve">      贫困地区转移支付支出</t>
    <phoneticPr fontId="3" type="noConversion"/>
  </si>
  <si>
    <t xml:space="preserve">     成品油税费改革税收返还收入</t>
    <phoneticPr fontId="3" type="noConversion"/>
  </si>
  <si>
    <t xml:space="preserve">     消费税税收返还收入</t>
    <phoneticPr fontId="3" type="noConversion"/>
  </si>
  <si>
    <t xml:space="preserve">      基本养老金转移支付支出</t>
    <phoneticPr fontId="3" type="noConversion"/>
  </si>
  <si>
    <t xml:space="preserve">       基本养老金转移支付支出</t>
    <phoneticPr fontId="3" type="noConversion"/>
  </si>
  <si>
    <t>债务还本支出</t>
  </si>
  <si>
    <t xml:space="preserve">       县级基本财力保障机制奖补资金支出</t>
    <phoneticPr fontId="3" type="noConversion"/>
  </si>
  <si>
    <t xml:space="preserve">     增值税税收返还收入</t>
    <phoneticPr fontId="3" type="noConversion"/>
  </si>
  <si>
    <t>合    计</t>
    <phoneticPr fontId="3" type="noConversion"/>
  </si>
  <si>
    <t>哈密市</t>
    <phoneticPr fontId="3" type="noConversion"/>
  </si>
  <si>
    <t>哈密市</t>
    <phoneticPr fontId="3" type="noConversion"/>
  </si>
  <si>
    <t>十七、援助其他地区支出</t>
    <phoneticPr fontId="3" type="noConversion"/>
  </si>
  <si>
    <t>二十、粮油物资储备支出</t>
    <phoneticPr fontId="3" type="noConversion"/>
  </si>
  <si>
    <t xml:space="preserve">    增值税“五五分享”税收返还支出</t>
    <phoneticPr fontId="3" type="noConversion"/>
  </si>
  <si>
    <r>
      <t xml:space="preserve"> </t>
    </r>
    <r>
      <rPr>
        <sz val="12"/>
        <rFont val="宋体"/>
        <family val="3"/>
        <charset val="134"/>
      </rPr>
      <t xml:space="preserve">   消费税税收返还支出 </t>
    </r>
    <phoneticPr fontId="3" type="noConversion"/>
  </si>
  <si>
    <t xml:space="preserve">    增值税税收返还支出 </t>
  </si>
  <si>
    <t xml:space="preserve">    增值税税收返还支出 </t>
    <phoneticPr fontId="3" type="noConversion"/>
  </si>
  <si>
    <t xml:space="preserve">    城乡义务教育转移支付支出</t>
    <phoneticPr fontId="3" type="noConversion"/>
  </si>
  <si>
    <t xml:space="preserve">    基本养老金转移支付支出</t>
    <phoneticPr fontId="3" type="noConversion"/>
  </si>
  <si>
    <t xml:space="preserve">    城乡居民医疗保险转移支付支出</t>
    <phoneticPr fontId="3" type="noConversion"/>
  </si>
  <si>
    <t xml:space="preserve">    边疆地区转移支付支出</t>
    <phoneticPr fontId="3" type="noConversion"/>
  </si>
  <si>
    <t xml:space="preserve">    贫困地区转移支付支出</t>
    <phoneticPr fontId="3" type="noConversion"/>
  </si>
  <si>
    <t xml:space="preserve">    消费税税收返还支出 </t>
  </si>
  <si>
    <t xml:space="preserve">    所得税基数返还支出</t>
    <phoneticPr fontId="3" type="noConversion"/>
  </si>
  <si>
    <r>
      <t xml:space="preserve"> </t>
    </r>
    <r>
      <rPr>
        <sz val="12"/>
        <rFont val="宋体"/>
        <family val="3"/>
        <charset val="134"/>
      </rPr>
      <t xml:space="preserve">   其他税收收入</t>
    </r>
    <phoneticPr fontId="3" type="noConversion"/>
  </si>
  <si>
    <t>阿勒泰地区</t>
    <phoneticPr fontId="3" type="noConversion"/>
  </si>
  <si>
    <t>博尔塔拉州</t>
    <phoneticPr fontId="3" type="noConversion"/>
  </si>
  <si>
    <t>巴音郭塄州</t>
    <phoneticPr fontId="3" type="noConversion"/>
  </si>
  <si>
    <t>喀什地区</t>
    <phoneticPr fontId="3" type="noConversion"/>
  </si>
  <si>
    <t>和田地区</t>
    <phoneticPr fontId="3" type="noConversion"/>
  </si>
  <si>
    <t>吐鲁番市</t>
    <phoneticPr fontId="3" type="noConversion"/>
  </si>
  <si>
    <t>哈密市</t>
    <phoneticPr fontId="3" type="noConversion"/>
  </si>
  <si>
    <t xml:space="preserve">  人大事务</t>
  </si>
  <si>
    <t xml:space="preserve">    人大会议</t>
  </si>
  <si>
    <t xml:space="preserve">    人大立法</t>
  </si>
  <si>
    <t xml:space="preserve">    人大监督</t>
  </si>
  <si>
    <t xml:space="preserve">    代表工作</t>
  </si>
  <si>
    <t xml:space="preserve">    其他人大事务支出</t>
  </si>
  <si>
    <t xml:space="preserve">  政协事务</t>
  </si>
  <si>
    <t xml:space="preserve">    政协会议</t>
  </si>
  <si>
    <t xml:space="preserve">    其他政协事务支出</t>
  </si>
  <si>
    <t xml:space="preserve">  政府办公厅（室）及相关机构事务</t>
  </si>
  <si>
    <t xml:space="preserve">    专项服务</t>
  </si>
  <si>
    <t xml:space="preserve">    信访事务</t>
  </si>
  <si>
    <t xml:space="preserve">    参事事务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</si>
  <si>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</si>
  <si>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</si>
  <si>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</si>
  <si>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</si>
  <si>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</si>
  <si>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信息事务</t>
  </si>
  <si>
    <t xml:space="preserve">    专项统计业务</t>
  </si>
  <si>
    <t xml:space="preserve">    其他统计信息事务支出</t>
  </si>
  <si>
    <t xml:space="preserve">  财政事务</t>
  </si>
  <si>
    <t xml:space="preserve">    财政国库业务</t>
  </si>
  <si>
    <t xml:space="preserve">    其他财政事务支出</t>
  </si>
  <si>
    <t xml:space="preserve">  税收事务</t>
  </si>
  <si>
    <t xml:space="preserve">  审计事务</t>
  </si>
  <si>
    <t xml:space="preserve">    审计业务</t>
  </si>
  <si>
    <t xml:space="preserve">  海关事务</t>
  </si>
  <si>
    <t xml:space="preserve">    其他海关事务支出</t>
  </si>
  <si>
    <t xml:space="preserve">  人力资源事务</t>
  </si>
  <si>
    <t xml:space="preserve">    军队转业干部安置</t>
  </si>
  <si>
    <t xml:space="preserve">    其他人力资源事务支出</t>
  </si>
  <si>
    <t xml:space="preserve">  纪检监察事务</t>
  </si>
  <si>
    <t xml:space="preserve">    大案要案查处</t>
  </si>
  <si>
    <t xml:space="preserve">    其他纪检监察事务支出</t>
  </si>
  <si>
    <t xml:space="preserve">  商贸事务</t>
  </si>
  <si>
    <t xml:space="preserve">    招商引资</t>
  </si>
  <si>
    <t xml:space="preserve">    其他商贸事务支出</t>
  </si>
  <si>
    <t xml:space="preserve">  知识产权事务</t>
  </si>
  <si>
    <t xml:space="preserve">    专利审批</t>
  </si>
  <si>
    <t xml:space="preserve">    知识产权宏观管理</t>
  </si>
  <si>
    <t xml:space="preserve">    消费者权益保护</t>
  </si>
  <si>
    <t xml:space="preserve">  民族事务</t>
  </si>
  <si>
    <t xml:space="preserve">    其他民族事务支出</t>
  </si>
  <si>
    <t xml:space="preserve">    华侨事务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</si>
  <si>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</si>
  <si>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</si>
  <si>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</si>
  <si>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</si>
  <si>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</si>
  <si>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</si>
  <si>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</si>
  <si>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</si>
  <si>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</si>
  <si>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</si>
  <si>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</si>
  <si>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</si>
  <si>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</si>
  <si>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</si>
  <si>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t>
  </si>
  <si>
    <t>外交支出</t>
  </si>
  <si>
    <t xml:space="preserve">  对外合作与交流</t>
  </si>
  <si>
    <t xml:space="preserve">    其他对外合作与交流支出</t>
  </si>
  <si>
    <t xml:space="preserve">  其他外交支出</t>
  </si>
  <si>
    <t xml:space="preserve">    其他外交支出</t>
  </si>
  <si>
    <t>国防支出</t>
  </si>
  <si>
    <t>公共安全支出</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</si>
  <si>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</si>
  <si>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</si>
  <si>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</si>
  <si>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</si>
  <si>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</si>
  <si>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</si>
  <si>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</si>
  <si>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</si>
  <si>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</si>
  <si>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</si>
  <si>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</si>
  <si>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</si>
  <si>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高等职业教育</t>
  </si>
  <si>
    <t xml:space="preserve">  成人教育</t>
  </si>
  <si>
    <t xml:space="preserve">    成人中等教育</t>
  </si>
  <si>
    <t xml:space="preserve">    成人高等教育</t>
  </si>
  <si>
    <t xml:space="preserve">    成人广播电视教育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</si>
  <si>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</si>
  <si>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</si>
  <si>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</si>
  <si>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</si>
  <si>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</si>
  <si>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</si>
  <si>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其他进修及培训</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</si>
  <si>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</si>
  <si>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</si>
  <si>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</si>
  <si>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</si>
  <si>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</si>
  <si>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</si>
  <si>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自然科学基金</t>
  </si>
  <si>
    <t xml:space="preserve">  应用研究</t>
  </si>
  <si>
    <t xml:space="preserve">    社会公益研究</t>
  </si>
  <si>
    <t xml:space="preserve">  技术研究与开发</t>
  </si>
  <si>
    <t xml:space="preserve">    应用技术研究与开发</t>
  </si>
  <si>
    <t xml:space="preserve">    科技成果转化与扩散</t>
  </si>
  <si>
    <t xml:space="preserve">    其他技术研究与开发支出</t>
  </si>
  <si>
    <t xml:space="preserve">  科技条件与服务</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</si>
  <si>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</si>
  <si>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</si>
  <si>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</si>
  <si>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</si>
  <si>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</si>
  <si>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</si>
  <si>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</si>
  <si>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</si>
  <si>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</si>
  <si>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</si>
  <si>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科技交流与合作</t>
  </si>
  <si>
    <t xml:space="preserve">    国际交流与合作</t>
  </si>
  <si>
    <t xml:space="preserve">    其他科技交流与合作支出</t>
  </si>
  <si>
    <t xml:space="preserve">  其他科学技术支出</t>
  </si>
  <si>
    <t xml:space="preserve">    科技奖励</t>
  </si>
  <si>
    <t xml:space="preserve">    其他科学技术支出</t>
  </si>
  <si>
    <t xml:space="preserve">    图书馆</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</si>
  <si>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</si>
  <si>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</si>
  <si>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</si>
  <si>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</si>
  <si>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</si>
  <si>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</si>
  <si>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</si>
  <si>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</si>
  <si>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其他文物支出</t>
  </si>
  <si>
    <t xml:space="preserve">  体育</t>
  </si>
  <si>
    <t xml:space="preserve">    运动项目管理</t>
  </si>
  <si>
    <t xml:space="preserve">    广播</t>
  </si>
  <si>
    <t xml:space="preserve">    电视</t>
  </si>
  <si>
    <t xml:space="preserve">    电影</t>
  </si>
  <si>
    <t xml:space="preserve">    出版发行</t>
  </si>
  <si>
    <t>社会保障和就业支出</t>
  </si>
  <si>
    <t xml:space="preserve">  人力资源和社会保障管理事务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</si>
  <si>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</si>
  <si>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</si>
  <si>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</si>
  <si>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</si>
  <si>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行政区划和地名管理</t>
  </si>
  <si>
    <t xml:space="preserve">    其他民政管理事务支出</t>
  </si>
  <si>
    <t xml:space="preserve">  行政事业单位离退休</t>
  </si>
  <si>
    <t xml:space="preserve">    未归口管理的行政单位离退休</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</si>
  <si>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</si>
  <si>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</si>
  <si>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</si>
  <si>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</si>
  <si>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其他企业改革发展补助</t>
  </si>
  <si>
    <t xml:space="preserve">  抚恤</t>
  </si>
  <si>
    <t xml:space="preserve">    优抚事业单位支出</t>
  </si>
  <si>
    <t xml:space="preserve">  退役安置</t>
  </si>
  <si>
    <t xml:space="preserve">    退役士兵安置</t>
  </si>
  <si>
    <t xml:space="preserve">    军队移交政府的离退休人员安置</t>
  </si>
  <si>
    <t xml:space="preserve">    军队移交政府离退休干部管理机构</t>
  </si>
  <si>
    <t xml:space="preserve">  社会福利</t>
  </si>
  <si>
    <t xml:space="preserve">    社会福利事业单位</t>
  </si>
  <si>
    <t xml:space="preserve">  残疾人事业</t>
  </si>
  <si>
    <t xml:space="preserve">    残疾人康复</t>
  </si>
  <si>
    <t xml:space="preserve">    残疾人就业和扶贫</t>
  </si>
  <si>
    <t xml:space="preserve">  红十字事业</t>
  </si>
  <si>
    <t xml:space="preserve">    其他红十字事业支出</t>
  </si>
  <si>
    <t xml:space="preserve">  临时救助</t>
  </si>
  <si>
    <t xml:space="preserve">    流浪乞讨人员救助支出</t>
  </si>
  <si>
    <t xml:space="preserve">  财政对基本养老保险基金的补助</t>
  </si>
  <si>
    <t xml:space="preserve">  其他社会保障和就业支出</t>
  </si>
  <si>
    <t xml:space="preserve">    其他社会保障和就业支出</t>
  </si>
  <si>
    <t xml:space="preserve">  公立医院</t>
  </si>
  <si>
    <t xml:space="preserve">    综合医院</t>
  </si>
  <si>
    <t xml:space="preserve">    中医（民族）医院</t>
  </si>
  <si>
    <t xml:space="preserve">    传染病医院</t>
  </si>
  <si>
    <t xml:space="preserve">    职业病防治医院</t>
  </si>
  <si>
    <t xml:space="preserve">    其他专科医院</t>
  </si>
  <si>
    <t xml:space="preserve">    其他公立医院支出</t>
  </si>
  <si>
    <t xml:space="preserve">  公共卫生</t>
  </si>
  <si>
    <t xml:space="preserve">    疾病预防控制机构</t>
  </si>
  <si>
    <t xml:space="preserve">    卫生监督机构</t>
  </si>
  <si>
    <t xml:space="preserve">    其他专业公共卫生机构</t>
  </si>
  <si>
    <t xml:space="preserve">    基本公共卫生服务</t>
  </si>
  <si>
    <t xml:space="preserve">    重大公共卫生专项</t>
  </si>
  <si>
    <t xml:space="preserve">  中医药</t>
  </si>
  <si>
    <t xml:space="preserve">    中医（民族医）药专项</t>
  </si>
  <si>
    <t xml:space="preserve">  计划生育事务</t>
  </si>
  <si>
    <t xml:space="preserve">    计划生育机构</t>
  </si>
  <si>
    <t xml:space="preserve">    其他计划生育事务支出</t>
  </si>
  <si>
    <t xml:space="preserve">    药品事务</t>
  </si>
  <si>
    <t xml:space="preserve">  财政对基本医疗保险基金的补助</t>
  </si>
  <si>
    <t xml:space="preserve">    财政对其他基本医疗保险基金的补助</t>
  </si>
  <si>
    <t xml:space="preserve">  医疗救助</t>
  </si>
  <si>
    <t>节能环保支出</t>
  </si>
  <si>
    <t xml:space="preserve">  环境保护管理事务</t>
  </si>
  <si>
    <t xml:space="preserve">    其他环境保护管理事务支出</t>
  </si>
  <si>
    <t xml:space="preserve">  环境监测与监察</t>
  </si>
  <si>
    <t xml:space="preserve">    建设项目环评审查与监督</t>
  </si>
  <si>
    <t xml:space="preserve">  污染防治</t>
  </si>
  <si>
    <t xml:space="preserve">    放射源和放射性废物监管</t>
  </si>
  <si>
    <t xml:space="preserve">  自然生态保护</t>
  </si>
  <si>
    <t xml:space="preserve">    农村环境保护</t>
  </si>
  <si>
    <t xml:space="preserve">    自然保护区</t>
  </si>
  <si>
    <t xml:space="preserve">    其他自然生态保护支出</t>
  </si>
  <si>
    <t xml:space="preserve">  污染减排</t>
  </si>
  <si>
    <t>城乡社区支出</t>
  </si>
  <si>
    <t xml:space="preserve">  城乡社区管理事务</t>
  </si>
  <si>
    <t xml:space="preserve">    城管执法</t>
  </si>
  <si>
    <t xml:space="preserve">    工程建设标准规范编制与监管</t>
  </si>
  <si>
    <t xml:space="preserve">    其他城乡社区管理事务支出</t>
  </si>
  <si>
    <t xml:space="preserve">  城乡社区规划与管理</t>
  </si>
  <si>
    <t xml:space="preserve">    城乡社区规划与管理</t>
  </si>
  <si>
    <t xml:space="preserve">  建设市场管理与监督</t>
  </si>
  <si>
    <t xml:space="preserve">    建设市场管理与监督</t>
  </si>
  <si>
    <t>农林水支出</t>
  </si>
  <si>
    <t xml:space="preserve">  农业</t>
  </si>
  <si>
    <t xml:space="preserve">    科技转化与推广服务</t>
  </si>
  <si>
    <t xml:space="preserve">    病虫害控制</t>
  </si>
  <si>
    <t xml:space="preserve">    农产品质量安全</t>
  </si>
  <si>
    <t xml:space="preserve">    统计监测与信息服务</t>
  </si>
  <si>
    <t xml:space="preserve">    农业生产支持补贴</t>
  </si>
  <si>
    <t xml:space="preserve">    农产品加工与促销</t>
  </si>
  <si>
    <t xml:space="preserve">    其他农业支出</t>
  </si>
  <si>
    <t xml:space="preserve">    动植物保护</t>
  </si>
  <si>
    <t xml:space="preserve">  水利</t>
  </si>
  <si>
    <t xml:space="preserve">    水利行业业务管理</t>
  </si>
  <si>
    <t xml:space="preserve">    水利工程运行与维护</t>
  </si>
  <si>
    <t xml:space="preserve">    水利执法监督</t>
  </si>
  <si>
    <t xml:space="preserve">    水资源节约管理与保护</t>
  </si>
  <si>
    <t xml:space="preserve">    水质监测</t>
  </si>
  <si>
    <t xml:space="preserve">    水文测报</t>
  </si>
  <si>
    <t xml:space="preserve">    防汛</t>
  </si>
  <si>
    <t xml:space="preserve">    农田水利</t>
  </si>
  <si>
    <t xml:space="preserve">    水利技术推广</t>
  </si>
  <si>
    <t xml:space="preserve">    其他水利支出</t>
  </si>
  <si>
    <t xml:space="preserve">  扶贫</t>
  </si>
  <si>
    <t xml:space="preserve">    生产发展</t>
  </si>
  <si>
    <t xml:space="preserve">    扶贫事业机构</t>
  </si>
  <si>
    <t xml:space="preserve">    其他扶贫支出</t>
  </si>
  <si>
    <t xml:space="preserve">  农业综合开发</t>
  </si>
  <si>
    <t xml:space="preserve">    其他农业综合开发支出</t>
  </si>
  <si>
    <t>交通运输支出</t>
  </si>
  <si>
    <t xml:space="preserve">  公路水路运输</t>
  </si>
  <si>
    <t xml:space="preserve">    交通运输信息化建设</t>
  </si>
  <si>
    <t xml:space="preserve">    公路运输管理</t>
  </si>
  <si>
    <t xml:space="preserve">    其他公路水路运输支出</t>
  </si>
  <si>
    <t xml:space="preserve">  铁路运输</t>
  </si>
  <si>
    <t xml:space="preserve">    铁路安全</t>
  </si>
  <si>
    <t xml:space="preserve">  邮政业支出</t>
  </si>
  <si>
    <t xml:space="preserve">    其他邮政业支出</t>
  </si>
  <si>
    <t>资源勘探信息等支出</t>
  </si>
  <si>
    <t xml:space="preserve">  资源勘探开发</t>
  </si>
  <si>
    <t xml:space="preserve">    煤炭勘探开采和洗选</t>
  </si>
  <si>
    <t xml:space="preserve">    有色金属矿勘探和采选</t>
  </si>
  <si>
    <t xml:space="preserve">    其他资源勘探业支出</t>
  </si>
  <si>
    <t xml:space="preserve">  制造业</t>
  </si>
  <si>
    <t xml:space="preserve">    工艺品及其他制造业</t>
  </si>
  <si>
    <t xml:space="preserve">    其他制造业支出</t>
  </si>
  <si>
    <t xml:space="preserve">  建筑业</t>
  </si>
  <si>
    <t xml:space="preserve">    其他建筑业支出</t>
  </si>
  <si>
    <t xml:space="preserve">  工业和信息产业监管</t>
  </si>
  <si>
    <t xml:space="preserve">    信息安全建设</t>
  </si>
  <si>
    <t xml:space="preserve">    无线电监管</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</si>
  <si>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</si>
  <si>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</si>
  <si>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</si>
  <si>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</si>
  <si>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</si>
  <si>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</si>
  <si>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黄金事务</t>
  </si>
  <si>
    <t xml:space="preserve">    其他资源勘探信息等支出</t>
  </si>
  <si>
    <t>商业服务业等支出</t>
  </si>
  <si>
    <t xml:space="preserve">  商业流通事务</t>
  </si>
  <si>
    <t xml:space="preserve">    其他商业流通事务支出</t>
  </si>
  <si>
    <t xml:space="preserve">    旅游宣传</t>
  </si>
  <si>
    <t xml:space="preserve">    旅游行业业务管理</t>
  </si>
  <si>
    <t xml:space="preserve">    土地资源调查</t>
  </si>
  <si>
    <t xml:space="preserve">    地质灾害防治</t>
  </si>
  <si>
    <t xml:space="preserve">    地质矿产资源利用与保护</t>
  </si>
  <si>
    <t xml:space="preserve">  测绘事务</t>
  </si>
  <si>
    <t xml:space="preserve">    基础测绘</t>
  </si>
  <si>
    <t xml:space="preserve">    测绘工程建设</t>
  </si>
  <si>
    <t xml:space="preserve">    其他测绘事务支出</t>
  </si>
  <si>
    <t xml:space="preserve">  地震事务</t>
  </si>
  <si>
    <t xml:space="preserve">    地震监测</t>
  </si>
  <si>
    <t xml:space="preserve">    地震事业机构</t>
  </si>
  <si>
    <t xml:space="preserve">  气象事务</t>
  </si>
  <si>
    <t xml:space="preserve">    气象事业机构</t>
  </si>
  <si>
    <t xml:space="preserve">    气象服务</t>
  </si>
  <si>
    <t>粮油物资储备支出</t>
  </si>
  <si>
    <t xml:space="preserve">  粮油事务</t>
  </si>
  <si>
    <t xml:space="preserve">    国家粮油差价补贴</t>
  </si>
  <si>
    <t xml:space="preserve">    粮食风险基金</t>
  </si>
  <si>
    <t xml:space="preserve">    其他粮油事务支出</t>
  </si>
  <si>
    <t xml:space="preserve">  粮油储备</t>
  </si>
  <si>
    <t xml:space="preserve">    储备粮（油）库建设</t>
  </si>
  <si>
    <t>预备费</t>
  </si>
  <si>
    <t xml:space="preserve">  年初预留</t>
  </si>
  <si>
    <t xml:space="preserve">  其他支出</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</si>
  <si>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</si>
  <si>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</si>
  <si>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</si>
  <si>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</si>
  <si>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</si>
  <si>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</si>
  <si>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所得税基数返还支出</t>
  </si>
  <si>
    <t>增值税税收返还支出</t>
  </si>
  <si>
    <t>消费税税收返还支出</t>
  </si>
  <si>
    <t>体制补助支出</t>
  </si>
  <si>
    <t>均衡性转移支付支出</t>
  </si>
  <si>
    <t>县级基本财力保障机制奖补资金支出</t>
  </si>
  <si>
    <t>资源枯竭型城市转移支付补助支出</t>
  </si>
  <si>
    <t>企业事业单位划转补助支出</t>
  </si>
  <si>
    <t>基层公检法司转移支付支出</t>
  </si>
  <si>
    <t>城乡义务教育转移支付支出</t>
  </si>
  <si>
    <t>重点生态功能区转移支付支出</t>
  </si>
  <si>
    <t>固定数额补助支出</t>
  </si>
  <si>
    <t>其他一般性转移支付支出</t>
  </si>
  <si>
    <t>企业军转干部生活困难补助</t>
  </si>
  <si>
    <t>城乡居民基本养老保险补助经费</t>
  </si>
  <si>
    <t>国有企业职教幼教退休教师待遇补助资金</t>
  </si>
  <si>
    <t xml:space="preserve">     增值税税收返还支出 </t>
    <phoneticPr fontId="3" type="noConversion"/>
  </si>
  <si>
    <t xml:space="preserve">     消费税税收返还支出 </t>
    <phoneticPr fontId="3" type="noConversion"/>
  </si>
  <si>
    <t xml:space="preserve">     所得税基数返还支出</t>
    <phoneticPr fontId="3" type="noConversion"/>
  </si>
  <si>
    <t xml:space="preserve"> 调入资金</t>
    <phoneticPr fontId="3" type="noConversion"/>
  </si>
  <si>
    <t xml:space="preserve">   从政府性基金预算调入一般公共预算资金</t>
    <phoneticPr fontId="3" type="noConversion"/>
  </si>
  <si>
    <t xml:space="preserve">   从国有资本经营预算调入一般公共预算资金</t>
    <phoneticPr fontId="3" type="noConversion"/>
  </si>
  <si>
    <t>农村综合改革转移支付支出</t>
  </si>
  <si>
    <t>产粮大县奖励资金</t>
  </si>
  <si>
    <t>农产品成本调查经费</t>
  </si>
  <si>
    <t>石油价格调整对渔业、农村客运、出租车的补助</t>
  </si>
  <si>
    <t xml:space="preserve">      农村综合改革转移支付支出</t>
    <phoneticPr fontId="3" type="noConversion"/>
  </si>
  <si>
    <t xml:space="preserve">       农村综合改革转移支付支出</t>
    <phoneticPr fontId="3" type="noConversion"/>
  </si>
  <si>
    <t xml:space="preserve">     其他税收返还支出</t>
    <phoneticPr fontId="3" type="noConversion"/>
  </si>
  <si>
    <t xml:space="preserve">    行政运行</t>
  </si>
  <si>
    <t xml:space="preserve">    一般行政管理事务</t>
  </si>
  <si>
    <t xml:space="preserve">    机关服务</t>
  </si>
  <si>
    <t xml:space="preserve">    事业运行</t>
  </si>
  <si>
    <t xml:space="preserve">    参政议政</t>
  </si>
  <si>
    <t xml:space="preserve">    专项普查活动</t>
  </si>
  <si>
    <t xml:space="preserve">    信息化建设</t>
  </si>
  <si>
    <t xml:space="preserve">    专项业务</t>
  </si>
  <si>
    <t xml:space="preserve">    其他共产党事务支出</t>
  </si>
  <si>
    <t xml:space="preserve">    机构运行</t>
  </si>
  <si>
    <t xml:space="preserve">    文化展示及纪念机构</t>
  </si>
  <si>
    <t xml:space="preserve">    对机关事业单位基本养老保险基金的补助</t>
  </si>
  <si>
    <t xml:space="preserve">    妇幼保健机构</t>
  </si>
  <si>
    <t xml:space="preserve">    计划生育服务</t>
  </si>
  <si>
    <t xml:space="preserve">    大气</t>
  </si>
  <si>
    <t xml:space="preserve">    水体</t>
  </si>
  <si>
    <t xml:space="preserve">    固体废弃物与化学品</t>
  </si>
  <si>
    <t xml:space="preserve">    其他污染防治支出</t>
  </si>
  <si>
    <t xml:space="preserve">    减排专项支出</t>
  </si>
  <si>
    <t xml:space="preserve">  能源管理事务</t>
  </si>
  <si>
    <t xml:space="preserve">    能源行业管理</t>
  </si>
  <si>
    <t xml:space="preserve">  城乡社区公共设施</t>
  </si>
  <si>
    <t xml:space="preserve">    其他城乡社区公共设施支出</t>
  </si>
  <si>
    <t xml:space="preserve">    执法监管</t>
  </si>
  <si>
    <t xml:space="preserve">    农业行业业务管理</t>
  </si>
  <si>
    <t xml:space="preserve">    信息管理</t>
  </si>
  <si>
    <t xml:space="preserve">    水土保持</t>
  </si>
  <si>
    <t xml:space="preserve">    扶贫贷款奖补和贴息</t>
  </si>
  <si>
    <t xml:space="preserve">    公路建设</t>
  </si>
  <si>
    <t xml:space="preserve">    公路养护</t>
  </si>
  <si>
    <t xml:space="preserve">    公路还贷专项</t>
  </si>
  <si>
    <t xml:space="preserve">  民用航空运输</t>
  </si>
  <si>
    <t xml:space="preserve">    纺织业</t>
  </si>
  <si>
    <t xml:space="preserve">    土地资源利用与保护</t>
  </si>
  <si>
    <t xml:space="preserve">    国土整治</t>
  </si>
  <si>
    <t xml:space="preserve">    地质矿产资源与环境调查</t>
  </si>
  <si>
    <t xml:space="preserve">    地震应急救援</t>
  </si>
  <si>
    <t xml:space="preserve">    粮食财务挂账利息补贴</t>
  </si>
  <si>
    <t xml:space="preserve">    年初预留</t>
  </si>
  <si>
    <t xml:space="preserve">    其他支出</t>
  </si>
  <si>
    <t>机关工资福利支出</t>
  </si>
  <si>
    <t>机关商品和服务支出</t>
  </si>
  <si>
    <t>办公经费</t>
  </si>
  <si>
    <t>专用材料购置费</t>
  </si>
  <si>
    <t>维修（护）费</t>
  </si>
  <si>
    <t>机关资本性支出（一）</t>
  </si>
  <si>
    <t>机关资本性支出（二）</t>
  </si>
  <si>
    <t>对事业单位经常性补助</t>
  </si>
  <si>
    <t>其他对事业单位补助</t>
  </si>
  <si>
    <t>对事业单位资本性补助</t>
  </si>
  <si>
    <t>资本性支出（一）</t>
  </si>
  <si>
    <t>对企业补助</t>
  </si>
  <si>
    <t>费用补贴</t>
  </si>
  <si>
    <t>利息补贴</t>
  </si>
  <si>
    <t>其他对企业补助</t>
  </si>
  <si>
    <t>对个人和家庭的补助</t>
  </si>
  <si>
    <t>社会福利和救助</t>
  </si>
  <si>
    <t>个人农业生产补贴</t>
  </si>
  <si>
    <t>离退休费</t>
  </si>
  <si>
    <t>其他对个人和家庭补助</t>
  </si>
  <si>
    <t>对社会保障基金补助</t>
  </si>
  <si>
    <t>对社会保险基金补助</t>
  </si>
  <si>
    <t>债务利息及费用支出</t>
  </si>
  <si>
    <t>国内债务还本</t>
  </si>
  <si>
    <t>国外债务还本</t>
  </si>
  <si>
    <t>上下级政府间转移性支出</t>
  </si>
  <si>
    <t>预备费及预留</t>
  </si>
  <si>
    <t>预留</t>
  </si>
  <si>
    <t>工资奖金津补贴</t>
    <phoneticPr fontId="19" type="noConversion"/>
  </si>
  <si>
    <t>住房公积金</t>
    <phoneticPr fontId="19" type="noConversion"/>
  </si>
  <si>
    <t>其他工资福利支出</t>
    <phoneticPr fontId="19" type="noConversion"/>
  </si>
  <si>
    <t>社会保障缴费</t>
    <phoneticPr fontId="19" type="noConversion"/>
  </si>
  <si>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</si>
  <si>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</si>
  <si>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</si>
  <si>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</si>
  <si>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</si>
  <si>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</si>
  <si>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</si>
  <si>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</si>
  <si>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</si>
  <si>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</si>
  <si>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表一：2018年自治区一般公共预算收入情况</t>
    <phoneticPr fontId="3" type="noConversion"/>
  </si>
  <si>
    <t>表二：2018年自治区一般公共预算支出情况</t>
    <phoneticPr fontId="3" type="noConversion"/>
  </si>
  <si>
    <t>表三：2018年自治区本级一般公共预算收入情况</t>
    <phoneticPr fontId="3" type="noConversion"/>
  </si>
  <si>
    <t>表四：2018年自治区本级一般公共预算支出情况</t>
    <phoneticPr fontId="3" type="noConversion"/>
  </si>
  <si>
    <t>表五：2018年自治区本级对各地补助情况</t>
    <phoneticPr fontId="3" type="noConversion"/>
  </si>
  <si>
    <t>表六：2018年自治区各地财政收入完成情况</t>
    <phoneticPr fontId="3" type="noConversion"/>
  </si>
  <si>
    <t>表七：2018年自治区各地财政支出完成情况</t>
    <phoneticPr fontId="3" type="noConversion"/>
  </si>
  <si>
    <t>表八：2019年自治区一般公共预算收入安排情况</t>
    <phoneticPr fontId="3" type="noConversion"/>
  </si>
  <si>
    <t>表九：2019年自治区一般公共预算支出安排情况</t>
    <phoneticPr fontId="3" type="noConversion"/>
  </si>
  <si>
    <t>2018年       预算数</t>
    <phoneticPr fontId="3" type="noConversion"/>
  </si>
  <si>
    <t>表十：2019年自治区本级一般公共预算收入安排情况</t>
    <phoneticPr fontId="3" type="noConversion"/>
  </si>
  <si>
    <t>表十一：2019年自治区本级一般公共预算支出安排情况</t>
    <phoneticPr fontId="3" type="noConversion"/>
  </si>
  <si>
    <t>表十二：2019年自治区本级一般公共预算
政府预算支出经济分类明细表</t>
    <phoneticPr fontId="3" type="noConversion"/>
  </si>
  <si>
    <t>表十三：2019年自治区本级对各地补助安排情况</t>
    <phoneticPr fontId="3" type="noConversion"/>
  </si>
  <si>
    <t>表十五：2019年自治区本级一般公共预算收支安排明细</t>
    <phoneticPr fontId="3" type="noConversion"/>
  </si>
  <si>
    <t>十七、国土海洋气象等支出</t>
    <phoneticPr fontId="3" type="noConversion"/>
  </si>
  <si>
    <t>　　环境保护税</t>
    <phoneticPr fontId="3" type="noConversion"/>
  </si>
  <si>
    <t xml:space="preserve">    其他税收返还支出</t>
    <phoneticPr fontId="3" type="noConversion"/>
  </si>
  <si>
    <t>一、返还性支出</t>
    <phoneticPr fontId="3" type="noConversion"/>
  </si>
  <si>
    <t xml:space="preserve">    其他返还性支出 </t>
    <phoneticPr fontId="3" type="noConversion"/>
  </si>
  <si>
    <t xml:space="preserve">       民族地区转移支付支出</t>
    <phoneticPr fontId="3" type="noConversion"/>
  </si>
  <si>
    <t xml:space="preserve">       边境地区转移支付支出</t>
    <phoneticPr fontId="3" type="noConversion"/>
  </si>
  <si>
    <t xml:space="preserve">       其他一般性转移支付支出</t>
    <phoneticPr fontId="3" type="noConversion"/>
  </si>
  <si>
    <t xml:space="preserve">    环境保护税</t>
    <phoneticPr fontId="3" type="noConversion"/>
  </si>
  <si>
    <t xml:space="preserve">    其他税收收和</t>
    <phoneticPr fontId="3" type="noConversion"/>
  </si>
  <si>
    <t xml:space="preserve">  增值税</t>
    <phoneticPr fontId="3" type="noConversion"/>
  </si>
  <si>
    <t>　企业所得税</t>
    <phoneticPr fontId="3" type="noConversion"/>
  </si>
  <si>
    <t xml:space="preserve">  个人所得税</t>
    <phoneticPr fontId="3" type="noConversion"/>
  </si>
  <si>
    <t xml:space="preserve">  资源税</t>
    <phoneticPr fontId="3" type="noConversion"/>
  </si>
  <si>
    <t xml:space="preserve">  城市维护建设税</t>
    <phoneticPr fontId="3" type="noConversion"/>
  </si>
  <si>
    <t xml:space="preserve">  房产税</t>
    <phoneticPr fontId="3" type="noConversion"/>
  </si>
  <si>
    <t xml:space="preserve">  印花税</t>
    <phoneticPr fontId="3" type="noConversion"/>
  </si>
  <si>
    <t xml:space="preserve">  城镇土地使用税</t>
    <phoneticPr fontId="3" type="noConversion"/>
  </si>
  <si>
    <t xml:space="preserve">  土地增值税</t>
    <phoneticPr fontId="3" type="noConversion"/>
  </si>
  <si>
    <t xml:space="preserve">  车船税</t>
    <phoneticPr fontId="3" type="noConversion"/>
  </si>
  <si>
    <t xml:space="preserve">  耕地占用税</t>
    <phoneticPr fontId="3" type="noConversion"/>
  </si>
  <si>
    <t xml:space="preserve">  契税</t>
    <phoneticPr fontId="3" type="noConversion"/>
  </si>
  <si>
    <t xml:space="preserve">  环境保护税</t>
    <phoneticPr fontId="3" type="noConversion"/>
  </si>
  <si>
    <t xml:space="preserve">  其他税收收入</t>
    <phoneticPr fontId="3" type="noConversion"/>
  </si>
  <si>
    <t xml:space="preserve">  专项收入</t>
    <phoneticPr fontId="3" type="noConversion"/>
  </si>
  <si>
    <t xml:space="preserve">  行政事业性收费收入</t>
    <phoneticPr fontId="3" type="noConversion"/>
  </si>
  <si>
    <t xml:space="preserve">  罚没收入</t>
    <phoneticPr fontId="3" type="noConversion"/>
  </si>
  <si>
    <t xml:space="preserve">  国有资本经营收入</t>
    <phoneticPr fontId="3" type="noConversion"/>
  </si>
  <si>
    <t xml:space="preserve">  国有资源（资产）有偿使用收入</t>
    <phoneticPr fontId="3" type="noConversion"/>
  </si>
  <si>
    <t xml:space="preserve">  捐赠收入</t>
    <phoneticPr fontId="3" type="noConversion"/>
  </si>
  <si>
    <t xml:space="preserve">  政府住房基金收入</t>
    <phoneticPr fontId="3" type="noConversion"/>
  </si>
  <si>
    <t xml:space="preserve">  其他收入</t>
    <phoneticPr fontId="3" type="noConversion"/>
  </si>
  <si>
    <t xml:space="preserve">      边境地区转移支付支出</t>
    <phoneticPr fontId="3" type="noConversion"/>
  </si>
  <si>
    <t xml:space="preserve">      民族地区转移支付支出</t>
    <phoneticPr fontId="3" type="noConversion"/>
  </si>
  <si>
    <t xml:space="preserve">    专利试点和产业化推进</t>
  </si>
  <si>
    <t xml:space="preserve">  港澳台事务</t>
  </si>
  <si>
    <t xml:space="preserve">    宗教事务</t>
  </si>
  <si>
    <t xml:space="preserve">  网信事务</t>
  </si>
  <si>
    <t xml:space="preserve">    其他网信事务支出</t>
  </si>
  <si>
    <t xml:space="preserve">  市场监督管理事务</t>
  </si>
  <si>
    <t xml:space="preserve">    市场监督管理专项</t>
  </si>
  <si>
    <t xml:space="preserve">    其他市场监督管理事务</t>
  </si>
  <si>
    <t xml:space="preserve">    其他教育管理事务支出</t>
  </si>
  <si>
    <t>文化旅游体育与传媒支出</t>
  </si>
  <si>
    <t xml:space="preserve">  文化和旅游</t>
  </si>
  <si>
    <t xml:space="preserve">    文化和旅游市场管理</t>
  </si>
  <si>
    <t xml:space="preserve">    其他文化和旅游支出</t>
  </si>
  <si>
    <t xml:space="preserve">    体育竞赛</t>
  </si>
  <si>
    <t xml:space="preserve">    体育训练</t>
  </si>
  <si>
    <t xml:space="preserve">  新闻出版电影</t>
  </si>
  <si>
    <t xml:space="preserve">    其他新闻出版电影支出</t>
  </si>
  <si>
    <t xml:space="preserve">  广播电视</t>
  </si>
  <si>
    <t xml:space="preserve">    其他广播电视支出</t>
  </si>
  <si>
    <t xml:space="preserve">    其他优抚支出</t>
  </si>
  <si>
    <t xml:space="preserve">    老年福利</t>
  </si>
  <si>
    <t xml:space="preserve">    假肢矫形</t>
  </si>
  <si>
    <t>卫生健康支出</t>
  </si>
  <si>
    <t xml:space="preserve">  卫生健康管理事务</t>
  </si>
  <si>
    <t xml:space="preserve">    其他卫生健康管理事务支出</t>
  </si>
  <si>
    <t xml:space="preserve">    突发公共卫生事件应急处理</t>
  </si>
  <si>
    <t xml:space="preserve">    城乡医疗救助</t>
  </si>
  <si>
    <t xml:space="preserve">  老龄卫生健康事务</t>
  </si>
  <si>
    <t xml:space="preserve">    老龄卫生健康事务</t>
  </si>
  <si>
    <t xml:space="preserve">  其他卫生健康支出</t>
  </si>
  <si>
    <t xml:space="preserve">    其他卫生健康支出</t>
  </si>
  <si>
    <t xml:space="preserve">    生态环境保护宣传</t>
  </si>
  <si>
    <t xml:space="preserve">    生态环境保护行政许可</t>
  </si>
  <si>
    <t xml:space="preserve">    生态保护</t>
  </si>
  <si>
    <t xml:space="preserve">  能源节约利用</t>
  </si>
  <si>
    <t xml:space="preserve">    能源节约利用</t>
  </si>
  <si>
    <t xml:space="preserve">    生态环境监测与信息</t>
  </si>
  <si>
    <t xml:space="preserve">    农村公益事业</t>
  </si>
  <si>
    <t xml:space="preserve">    农村道路建设</t>
  </si>
  <si>
    <t xml:space="preserve">  林业和草原</t>
  </si>
  <si>
    <t xml:space="preserve">    事业机构</t>
  </si>
  <si>
    <t xml:space="preserve">    自然保护区等管理</t>
  </si>
  <si>
    <t xml:space="preserve">    执法与监督</t>
  </si>
  <si>
    <t xml:space="preserve">    防灾减灾</t>
  </si>
  <si>
    <t xml:space="preserve">    其他林业和草原支出</t>
  </si>
  <si>
    <t xml:space="preserve">    水利前期工作</t>
  </si>
  <si>
    <t>自然资源海洋气象等支出</t>
  </si>
  <si>
    <t xml:space="preserve">  自然资源事务</t>
  </si>
  <si>
    <t xml:space="preserve">    自然资源规划及管理</t>
  </si>
  <si>
    <t xml:space="preserve">    自然资源社会公益服务</t>
  </si>
  <si>
    <t xml:space="preserve">    自然资源行业业务管理</t>
  </si>
  <si>
    <t xml:space="preserve">    自然资源调查</t>
  </si>
  <si>
    <t xml:space="preserve">    其他自然资源事务支出</t>
  </si>
  <si>
    <t>灾害防治及应急管理支出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</si>
  <si>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</si>
  <si>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</si>
  <si>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</si>
  <si>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</si>
  <si>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</si>
  <si>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</si>
  <si>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自然灾害防治</t>
  </si>
  <si>
    <t xml:space="preserve">  债务还本支出</t>
    <phoneticPr fontId="3" type="noConversion"/>
  </si>
  <si>
    <t xml:space="preserve">    地方政府一般债务还本支出</t>
    <phoneticPr fontId="3" type="noConversion"/>
  </si>
  <si>
    <t xml:space="preserve">      地方政府向外国政府借款还本支出</t>
    <phoneticPr fontId="3" type="noConversion"/>
  </si>
  <si>
    <t xml:space="preserve">      地方政府向国际组织借款还本支出</t>
    <phoneticPr fontId="3" type="noConversion"/>
  </si>
  <si>
    <t xml:space="preserve"> 动用预算稳定调节基金</t>
    <phoneticPr fontId="3" type="noConversion"/>
  </si>
  <si>
    <t>七、文化旅游体育与传媒支出</t>
    <phoneticPr fontId="3" type="noConversion"/>
  </si>
  <si>
    <t>九、卫生健康支出</t>
    <phoneticPr fontId="3" type="noConversion"/>
  </si>
  <si>
    <t>十八、自然资源海洋气象等支出</t>
    <phoneticPr fontId="3" type="noConversion"/>
  </si>
  <si>
    <t>二十一、灾害防治及应急管理支出</t>
    <phoneticPr fontId="3" type="noConversion"/>
  </si>
  <si>
    <t>二十二、预备费</t>
    <phoneticPr fontId="3" type="noConversion"/>
  </si>
  <si>
    <t>二十三、其他支出</t>
    <phoneticPr fontId="3" type="noConversion"/>
  </si>
  <si>
    <t>二十四、债务付息支出</t>
    <phoneticPr fontId="3" type="noConversion"/>
  </si>
  <si>
    <t>八、社会保障和就业支出</t>
    <phoneticPr fontId="3" type="noConversion"/>
  </si>
  <si>
    <t>二十四、债务付息支出</t>
    <phoneticPr fontId="3" type="noConversion"/>
  </si>
  <si>
    <t>二十五、债务发行费用支出</t>
    <phoneticPr fontId="3" type="noConversion"/>
  </si>
  <si>
    <t>一般公共服务支出</t>
  </si>
  <si>
    <t xml:space="preserve">    审计管理</t>
  </si>
  <si>
    <t xml:space="preserve">    职业高中教育</t>
  </si>
  <si>
    <t xml:space="preserve">    其他职业教育支出</t>
  </si>
  <si>
    <t xml:space="preserve">    其他基础研究支出</t>
  </si>
  <si>
    <t xml:space="preserve">    其他科学技术普及支出</t>
  </si>
  <si>
    <t xml:space="preserve">    体育场馆</t>
  </si>
  <si>
    <t xml:space="preserve">  其他文化体育与传媒支出</t>
  </si>
  <si>
    <t xml:space="preserve">    其他文化体育与传媒支出</t>
  </si>
  <si>
    <t xml:space="preserve">    在乡复员、退伍军人生活补助</t>
  </si>
  <si>
    <t xml:space="preserve">    其他残疾人事业支出</t>
  </si>
  <si>
    <t xml:space="preserve">    财政对企业职工基本养老保险基金的补助</t>
  </si>
  <si>
    <t xml:space="preserve">    其他公共卫生支出</t>
  </si>
  <si>
    <t xml:space="preserve">    疾病应急救助</t>
  </si>
  <si>
    <t xml:space="preserve">    其他医疗救助支出</t>
  </si>
  <si>
    <t xml:space="preserve">  循环经济</t>
  </si>
  <si>
    <t xml:space="preserve">    循环经济</t>
  </si>
  <si>
    <t xml:space="preserve">  普惠金融发展支出</t>
  </si>
  <si>
    <t xml:space="preserve">    其他普惠金融发展支出</t>
  </si>
  <si>
    <t xml:space="preserve">    其他民用航空运输支出</t>
  </si>
  <si>
    <t xml:space="preserve">  成品油价格改革对交通运输的补贴</t>
  </si>
  <si>
    <t xml:space="preserve">    对农村道路客运的补贴</t>
  </si>
  <si>
    <t xml:space="preserve">  车辆购置税支出</t>
  </si>
  <si>
    <t xml:space="preserve">    车辆购置税用于公路等基础设施建设支出</t>
  </si>
  <si>
    <t xml:space="preserve">    车辆购置税用于农村公路建设支出</t>
  </si>
  <si>
    <t xml:space="preserve">  涉外发展服务支出</t>
  </si>
  <si>
    <t xml:space="preserve">    其他涉外发展服务支出</t>
  </si>
  <si>
    <t>金融支出</t>
  </si>
  <si>
    <t xml:space="preserve">  金融部门行政支出</t>
  </si>
  <si>
    <t xml:space="preserve">    金融部门其他行政支出</t>
  </si>
  <si>
    <t xml:space="preserve">  金融发展支出</t>
  </si>
  <si>
    <t xml:space="preserve">    其他金融发展支出</t>
  </si>
  <si>
    <t xml:space="preserve">  其他金融支出</t>
  </si>
  <si>
    <t xml:space="preserve">    其他金融支出</t>
  </si>
  <si>
    <t xml:space="preserve">  海洋管理事务</t>
  </si>
  <si>
    <t xml:space="preserve">    其他粮油储备支出</t>
  </si>
  <si>
    <t xml:space="preserve">  自然灾害救灾及恢复重建支出</t>
  </si>
  <si>
    <t xml:space="preserve">    中央自然灾害生活补助</t>
  </si>
  <si>
    <t>提前下达特殊县补助</t>
  </si>
  <si>
    <t>提前下达2019年中央政法转移支付资金预算</t>
  </si>
  <si>
    <t>提前下达2019年大学生志愿服务西部计划中央财政补助资金部分指标</t>
  </si>
  <si>
    <t>提前下达2019年解决特殊疑难信访问题补助经费</t>
  </si>
  <si>
    <t>提前下达2019年科技馆免费开放补助资金预算指标</t>
  </si>
  <si>
    <t>提前下达2019年学生资助补助经费（高等教育）预算</t>
  </si>
  <si>
    <t>提前下达2019年学生资助补助经费（中等职业学校国家助学金和免学费补助资金）预算</t>
  </si>
  <si>
    <t>提前下达2019年城乡义务教育补助经费</t>
  </si>
  <si>
    <t>提前下达2019年“三区”人才支持计划教师专项工作补助经费预算</t>
  </si>
  <si>
    <t>提前下达学生资助补助经费（普通高中部分）</t>
  </si>
  <si>
    <t>提前下达2019年公共体育场馆向社会免费或低收费开放补助资金预算</t>
  </si>
  <si>
    <t>美术馆、公共图书馆、文化馆（站）免费开放补助资金</t>
  </si>
  <si>
    <t>博物馆纪念馆逐步免费开放补助资金</t>
  </si>
  <si>
    <t>文化人才专项经费</t>
  </si>
  <si>
    <t>提前下达2019年中央财政困难群众救助补助</t>
  </si>
  <si>
    <t>提前下达2019年企业军转干部生活困难补助经费预算</t>
  </si>
  <si>
    <t>提前下达2019年高校毕业生“三支一扶”计划中央补助资金预算指标</t>
  </si>
  <si>
    <t>提前下达2019年优抚对象补助经费</t>
  </si>
  <si>
    <t>提前下达2019年城乡居民医保补助</t>
  </si>
  <si>
    <t>中央财政城镇保障性安居工程专项资金</t>
  </si>
  <si>
    <t>提前下达2019年中央财政专项扶贫资金预算</t>
  </si>
  <si>
    <t xml:space="preserve">      产粮(油)大县奖励资金支出</t>
    <phoneticPr fontId="3" type="noConversion"/>
  </si>
  <si>
    <t>职业教育培训中心学员伙食费补助</t>
  </si>
  <si>
    <t>城乡义务教育经费保障机制专项资金</t>
  </si>
  <si>
    <t>全区困难群众补助资金</t>
  </si>
  <si>
    <t>优抚对象抚恤和生活补助</t>
  </si>
  <si>
    <t>财政对城乡居民基本医疗保险的补助</t>
  </si>
  <si>
    <t>城乡居民基本养老保险自治区补助资金</t>
  </si>
  <si>
    <t>机关事业单位基本养老保险基金的补助</t>
  </si>
  <si>
    <t>村级公益事业建设一事一议财政奖补资金</t>
  </si>
  <si>
    <t>村级公益事业建设一事一议财政奖补资金（涉农整合部分）</t>
  </si>
  <si>
    <t>美丽乡村建设试点补助</t>
  </si>
  <si>
    <t>美丽乡村建设试点补助（涉农资金整合部分）</t>
  </si>
  <si>
    <t>扶持村级集体经济发展补助资金</t>
  </si>
  <si>
    <t>扶持村级集体经济发展试点补助资金（涉农资金整合部分）</t>
  </si>
  <si>
    <t xml:space="preserve">      公共安全共同财政事权转移支付支出</t>
    <phoneticPr fontId="3" type="noConversion"/>
  </si>
  <si>
    <t xml:space="preserve">      教育共同财政事权转移支付支出</t>
    <phoneticPr fontId="3" type="noConversion"/>
  </si>
  <si>
    <t xml:space="preserve">      社会保障和就业共同财政事权转移支付支出</t>
    <phoneticPr fontId="3" type="noConversion"/>
  </si>
  <si>
    <t xml:space="preserve">      卫生健康共同财政事权转移支付支出</t>
    <phoneticPr fontId="3" type="noConversion"/>
  </si>
  <si>
    <t xml:space="preserve">      住房保障共同财政事权转移支付支出</t>
    <phoneticPr fontId="3" type="noConversion"/>
  </si>
  <si>
    <t xml:space="preserve">     公共安全共同财政事权转移支付收入</t>
  </si>
  <si>
    <t xml:space="preserve">     教育共同财政事权转移支付收入</t>
  </si>
  <si>
    <t xml:space="preserve">     社会保障和就业共同财政事权转移支付收入</t>
  </si>
  <si>
    <t xml:space="preserve">     卫生健康共同财政事权转移支付收入</t>
  </si>
  <si>
    <t xml:space="preserve">     住房保障共同财政事权转移支付收入</t>
  </si>
  <si>
    <t xml:space="preserve">     贫困地区转移支付收入</t>
  </si>
  <si>
    <t xml:space="preserve">     民族地区转移支付收入</t>
  </si>
  <si>
    <t xml:space="preserve">     边境地区转移支付收入</t>
  </si>
  <si>
    <t xml:space="preserve">     固定数额补助收入</t>
  </si>
  <si>
    <t xml:space="preserve">     重点生态功能区转移支付收入</t>
  </si>
  <si>
    <t xml:space="preserve">     产粮（油）大县奖励资金收入</t>
  </si>
  <si>
    <t xml:space="preserve">     基层公检法司转移支付收入</t>
    <phoneticPr fontId="3" type="noConversion"/>
  </si>
  <si>
    <t xml:space="preserve">     城乡义务教育转移支付收入</t>
    <phoneticPr fontId="3" type="noConversion"/>
  </si>
  <si>
    <t xml:space="preserve">     基本养老金转移支付收入</t>
    <phoneticPr fontId="3" type="noConversion"/>
  </si>
  <si>
    <t xml:space="preserve">     城乡居民基本医疗保险转移支付收入</t>
    <phoneticPr fontId="3" type="noConversion"/>
  </si>
  <si>
    <t xml:space="preserve">     其他一般性转移支付收入</t>
    <phoneticPr fontId="3" type="noConversion"/>
  </si>
  <si>
    <t xml:space="preserve">      县级基本财力保障机制奖补资金支出</t>
    <phoneticPr fontId="3" type="noConversion"/>
  </si>
  <si>
    <t xml:space="preserve">      资源枯竭型城市转移支付补助支出</t>
    <phoneticPr fontId="3" type="noConversion"/>
  </si>
  <si>
    <t xml:space="preserve">      重点生态功能区转移支付支出</t>
    <phoneticPr fontId="3" type="noConversion"/>
  </si>
  <si>
    <t xml:space="preserve">      其他一般性转移支付支出</t>
    <phoneticPr fontId="3" type="noConversion"/>
  </si>
  <si>
    <t>其他税收返还支出</t>
    <phoneticPr fontId="3" type="noConversion"/>
  </si>
  <si>
    <t>边境地区转移支付支出</t>
  </si>
  <si>
    <t>提前下达2019年人民防空经费预算的通知</t>
  </si>
  <si>
    <t>提前下达2019年民兵预备役经费（预备役训练补助经费）预算</t>
  </si>
  <si>
    <t>提前下达2019年边海防基础设施维护费预算的通知</t>
  </si>
  <si>
    <t>提前下达2019年民兵预备役经费（民兵训练补助经费）</t>
  </si>
  <si>
    <t>提前下达2019年现代职业教育质量提升计划专项资金预算</t>
  </si>
  <si>
    <t>提前下达2019年中小学幼儿园教师国家级培训计划专项资金预算</t>
  </si>
  <si>
    <t>提前下达2019年支持学前教育发展资金预算</t>
  </si>
  <si>
    <t>提前下达2019年改善普通高中学校办学条件补助资金预算</t>
  </si>
  <si>
    <t>提前下达2019年特殊教育补助资金预算</t>
  </si>
  <si>
    <t>提前下达2019年新疆西藏等地区教育特殊补助专项资金</t>
  </si>
  <si>
    <t>提前下达国家文物保护专项资金2019年预算指标</t>
  </si>
  <si>
    <t>提前下达少数民族地区文化安全专项资金2019年预算</t>
  </si>
  <si>
    <t>提前下达中央补助地方公共文化服务体系建设专项资金2019年预算指标</t>
  </si>
  <si>
    <t>提前下达2019年城市公交成品油价格补助预算的通知</t>
  </si>
  <si>
    <t>提前下达2019年车辆购置税收入补助地方资金预算（第三批）的通知</t>
  </si>
  <si>
    <t>提前下达2019年工业转型升级资金预算</t>
  </si>
  <si>
    <t>基建支出</t>
  </si>
  <si>
    <t>动物防疫等补助经费</t>
  </si>
  <si>
    <t>提前下达2019年水利发展资金</t>
  </si>
  <si>
    <t>提前下达2019年水利发展资金（统筹整合下达贫困县）</t>
  </si>
  <si>
    <t>农业生产发展及农业资源及生态保护补助资金</t>
  </si>
  <si>
    <t>农业生产发展及农业资源及生态保护补助资金（统筹整合下达贫困县）</t>
  </si>
  <si>
    <t>提前下达2019年林业生态保护恢复资金</t>
  </si>
  <si>
    <t>提前下达2019年林业改革发展资金预算</t>
  </si>
  <si>
    <t>提前下达2019年林业改革发展资金预算（统筹整合下达贫困县）</t>
  </si>
  <si>
    <t>提前下达2019年中央财政残疾人事业发展补助预算</t>
  </si>
  <si>
    <t>提前下达2019年就业补助资金预算指标</t>
  </si>
  <si>
    <t>提前下达2019年退役安置补助经费预算</t>
  </si>
  <si>
    <t>提前下达2019年优抚对象医疗保障经费预算</t>
  </si>
  <si>
    <t>提前下达2019年计划生育转移支付资金预算</t>
  </si>
  <si>
    <t>提前下达2019年公共卫生服务（基本公共卫生）补助资金预算</t>
  </si>
  <si>
    <t>提前下达2019年基本药物制度补助资金预算</t>
  </si>
  <si>
    <t>提前下达2019年公共卫生服务（重大公共卫生）补助资金预算</t>
  </si>
  <si>
    <t>提前下达2019年医疗服务能力提升（卫生健康人才培养培训）补助资金预算</t>
  </si>
  <si>
    <t>提前下达2019年医疗服务能力提升（公立医院综合改革）补助资金预算</t>
  </si>
  <si>
    <t>提前下达2019年中央财政农村危房改造补助预算</t>
  </si>
  <si>
    <t>提前下达2019年中央财政医疗救助资金预算</t>
  </si>
  <si>
    <t>提前下达2019年中央财政医疗救助补助预算</t>
  </si>
  <si>
    <t>提前下达2019年大中型水库移民后期扶持资金</t>
  </si>
  <si>
    <t>提前下达外经贸发展资金2019年预算</t>
  </si>
  <si>
    <t>提前下达2019年普惠金融发展专项资金预算指标</t>
  </si>
  <si>
    <t>提前下达2019年中央财政农业保险保费补贴专项资金预算指标</t>
  </si>
  <si>
    <t>自治区南疆工作指导督导检查办公室工作经费</t>
  </si>
  <si>
    <t>自治区禁毒专项经费</t>
  </si>
  <si>
    <t>全区出入境制证成本</t>
  </si>
  <si>
    <t>全区交警业务成本性支出</t>
  </si>
  <si>
    <t>援疆干部南疆工作补贴</t>
  </si>
  <si>
    <t>全区护边员补助经费</t>
  </si>
  <si>
    <t>边境军警兵民联管联防专项经费</t>
  </si>
  <si>
    <t>阿不都力提甫.阿不都热依木生活补贴及自雇费</t>
  </si>
  <si>
    <t>南疆三地州及阿瓦提县法官、检察官绩效奖励经费</t>
  </si>
  <si>
    <t>伊斯兰教教职人员集中培训工作经费</t>
  </si>
  <si>
    <t>自治区宗教教职人员生活补贴专项资金</t>
  </si>
  <si>
    <t>驻村管寺工作经费</t>
  </si>
  <si>
    <t>青年发展经费</t>
  </si>
  <si>
    <t>自治区全区考试考务费支出</t>
  </si>
  <si>
    <t>修志补助经费</t>
  </si>
  <si>
    <t>妇女儿童工作经费</t>
  </si>
  <si>
    <t>法制税政工作经费</t>
  </si>
  <si>
    <t>基层人大补助经费</t>
  </si>
  <si>
    <t>基层政协补助经费</t>
  </si>
  <si>
    <t>民汉双语翻译人才培养计划</t>
  </si>
  <si>
    <t>自治区特岗教师绩效工资经费</t>
  </si>
  <si>
    <t>南疆四地州中小学 幼儿园配备保安人员工资补助项目</t>
  </si>
  <si>
    <t>自治区义务教育阶段班主任津贴补助经费</t>
  </si>
  <si>
    <t>自治区大学生实习支教计划</t>
  </si>
  <si>
    <t>集中连片特困县乡村教师生活补助</t>
  </si>
  <si>
    <t>内初班、区内高中班学生经常性经费，教职工专项补助经费，内初班办公经费</t>
  </si>
  <si>
    <t>自治区学前双语教育发展保障经费</t>
  </si>
  <si>
    <t>支持学前教育发展资金</t>
  </si>
  <si>
    <t>自治区学生阳光体育竞赛项目</t>
  </si>
  <si>
    <t>促进教育事业发展专项资金</t>
  </si>
  <si>
    <t>自治区高校班主任、辅导员补贴经费</t>
  </si>
  <si>
    <t>自治区职业教育专项资金</t>
  </si>
  <si>
    <t>自治区人民政府高校励志奖学金、助学金</t>
  </si>
  <si>
    <t>中等职业学校国家免学费补助资金</t>
  </si>
  <si>
    <t>高校国家奖助学金自治区配套及自治区研究生奖学金学业奖学金专项</t>
  </si>
  <si>
    <t>普通高中国家助学金</t>
  </si>
  <si>
    <t>普通高中学生免学费补助资金</t>
  </si>
  <si>
    <t>高校学生伙食补助资金</t>
  </si>
  <si>
    <t>高校少数民族预科学生学费和住宿费补助资金</t>
  </si>
  <si>
    <t>关于提前下达自治区无线覆盖工程运行维护费</t>
  </si>
  <si>
    <t>关于提前下达全区乡镇村村通运维聘用人员工资</t>
  </si>
  <si>
    <t>关于提前下达大型体育场馆免费开放补助专项</t>
  </si>
  <si>
    <t>关于提前下达美术馆、图书馆、文化馆（站、室）免费开放自治区配套</t>
  </si>
  <si>
    <t>关于提前下达自治区文物保护专项经费</t>
  </si>
  <si>
    <t>关于提前下达自治区基层科普行动计划</t>
  </si>
  <si>
    <t>关于提前下达防震减灾“三网一员”工作经费</t>
  </si>
  <si>
    <t>“最后一公里”补助资金</t>
  </si>
  <si>
    <t>“最后一公里”补助资金（统筹整合下达贫困县）</t>
  </si>
  <si>
    <t>2019年南疆三地州及国家贫困县水管单位公益性人员基本支出经费</t>
  </si>
  <si>
    <t>自治区渔业发展专项资金</t>
  </si>
  <si>
    <t>偏远贫困地区农村自来水厂供水用电补助资金</t>
  </si>
  <si>
    <t>水政水资源费项目</t>
  </si>
  <si>
    <t>水利科技专项</t>
  </si>
  <si>
    <t>水土保持补偿费项目</t>
  </si>
  <si>
    <t>自治区财政扶持农机化发展专项资金</t>
  </si>
  <si>
    <t>自治区农业高效节水建设补助资金</t>
  </si>
  <si>
    <t>自治区农业高效节水建设补助资金（统筹整合下达贫困县）</t>
  </si>
  <si>
    <t>农业综合开发配套资金</t>
  </si>
  <si>
    <t>农业综合开发配套资金（统筹整合下达贫困县）</t>
  </si>
  <si>
    <t>自治区农业技术推广与服务专项补助资金（统筹整合下达贫困县）</t>
  </si>
  <si>
    <t>自治区农业技术推广与服务专项补助资金</t>
  </si>
  <si>
    <t>耕地地力保护补贴资金</t>
  </si>
  <si>
    <t>自治区现代种业发展资金</t>
  </si>
  <si>
    <t>自治区现代农业示范建设补助资金（统筹整合下达贫困县）</t>
  </si>
  <si>
    <t>自治区现代农业示范建设补助资金</t>
  </si>
  <si>
    <t>自治区现代农业示范建设补助资金—农产品质量安全专项</t>
  </si>
  <si>
    <t>肉牛肉羊发展项目</t>
  </si>
  <si>
    <t>肉牛肉羊发展项目（统筹整合下达贫困县）</t>
  </si>
  <si>
    <t>自治区支持奶业生产发展项目</t>
  </si>
  <si>
    <t>自治区支持奶业生产发展项目（统筹整合下达贫困县）</t>
  </si>
  <si>
    <t>现代畜牧业发展专项补助资金</t>
  </si>
  <si>
    <t>现代畜牧业发展专项补助资金（统筹整合下达贫困县）</t>
  </si>
  <si>
    <t>动物防疫体系建设项目资金</t>
  </si>
  <si>
    <t>村级防疫员补助资金</t>
  </si>
  <si>
    <t>自治区林业发展补助资金（统筹整合部分）</t>
  </si>
  <si>
    <t>自治区林业发展补助资金</t>
  </si>
  <si>
    <t>森林植被恢复费</t>
  </si>
  <si>
    <t>三农气象服务及区域气象站运行维护费项目</t>
  </si>
  <si>
    <t>基本公共卫生服务补助项目</t>
  </si>
  <si>
    <t>自治区计划生育奖扶政策补助资金</t>
  </si>
  <si>
    <t>就业补助资金</t>
  </si>
  <si>
    <t>重大公共卫生服务补助资金</t>
  </si>
  <si>
    <t>中医药事业发展补助资金</t>
  </si>
  <si>
    <t>卫生健康人才培养</t>
  </si>
  <si>
    <t>乡村医生自治区财政补助资金</t>
  </si>
  <si>
    <t>计划生育服务补助资金</t>
  </si>
  <si>
    <t>自治区全民健康体检项目</t>
  </si>
  <si>
    <t>残疾人事业发展补助资金项目</t>
  </si>
  <si>
    <t>残疾人就业保障金项目</t>
  </si>
  <si>
    <t>移交政府安置的无军籍退休职工津补贴自治区财政补助资金</t>
  </si>
  <si>
    <t>民办养老机构自治区财政补助资金</t>
  </si>
  <si>
    <t>部分军队复员干部特殊生活困难救助补贴自治区财政补助资金</t>
  </si>
  <si>
    <t>自治区困难残疾人生活补助和重度残疾人护理补贴补助资金</t>
  </si>
  <si>
    <t>城乡医疗救助自治区财政补助资金</t>
  </si>
  <si>
    <t>人身意外伤害保险</t>
  </si>
  <si>
    <t>1993-2000年军队复原干部接续医疗</t>
  </si>
  <si>
    <t>自主择业军队转业干部管理服务补助经费</t>
  </si>
  <si>
    <t>社会保险代办员项目</t>
  </si>
  <si>
    <t>全民参保登记实施费</t>
  </si>
  <si>
    <t>全区养老保险、稽核举报奖励金</t>
  </si>
  <si>
    <t>部分军队复员干部基本养老接续补助资金项目</t>
  </si>
  <si>
    <t>提前下达2019年区属国有破产、改制企业离退休职工三项费用</t>
  </si>
  <si>
    <t>提前下达2019年1995年前退休（退职）人员生活补贴</t>
  </si>
  <si>
    <t>提前下达2019年国有企业办中小学退休教师各项补贴经费</t>
  </si>
  <si>
    <t>提前下达2019年中央及中央下放政策性关闭破产企业移交中小学退休教师经费补助</t>
  </si>
  <si>
    <t>提前下达2019年自治区大中型水库移民后期扶持资金</t>
  </si>
  <si>
    <t>提前下达2019年自治区中小企业发展专项资金</t>
  </si>
  <si>
    <t>提前下达2019年自治区财政普惠金融发展专项资金预算指标</t>
  </si>
  <si>
    <t>提前下达2019年自治区财政农业保险保费补贴专项资金预算指标</t>
  </si>
  <si>
    <t>乡镇财政工作经费</t>
  </si>
  <si>
    <t>赴南疆志愿服务自主择业军转干部生活补助和塔什库尔干县自主择业军转干部补助</t>
    <phoneticPr fontId="3" type="noConversion"/>
  </si>
  <si>
    <t xml:space="preserve">       产粮(油)大县奖励资金支出</t>
    <phoneticPr fontId="3" type="noConversion"/>
  </si>
  <si>
    <t xml:space="preserve">       公共安全共同财政事权转移支付支出</t>
    <phoneticPr fontId="3" type="noConversion"/>
  </si>
  <si>
    <t xml:space="preserve">       教育共同财政事权转移支付支出</t>
    <phoneticPr fontId="3" type="noConversion"/>
  </si>
  <si>
    <t xml:space="preserve">       社会保障和就业共同财政事权转移支付支出</t>
    <phoneticPr fontId="3" type="noConversion"/>
  </si>
  <si>
    <t xml:space="preserve">       卫生健康共同财政事权转移支付支出</t>
    <phoneticPr fontId="3" type="noConversion"/>
  </si>
  <si>
    <t xml:space="preserve">       住房保障共同财政事权转移支付支出</t>
    <phoneticPr fontId="3" type="noConversion"/>
  </si>
  <si>
    <t xml:space="preserve"> 上解收入</t>
    <phoneticPr fontId="3" type="noConversion"/>
  </si>
  <si>
    <t xml:space="preserve"> 债务收入</t>
    <phoneticPr fontId="3" type="noConversion"/>
  </si>
  <si>
    <t xml:space="preserve">   一般债务收入</t>
    <phoneticPr fontId="3" type="noConversion"/>
  </si>
  <si>
    <t xml:space="preserve">     地方政府一般债券收入</t>
    <phoneticPr fontId="3" type="noConversion"/>
  </si>
  <si>
    <t xml:space="preserve">  债务转贷支出</t>
    <phoneticPr fontId="3" type="noConversion"/>
  </si>
  <si>
    <t xml:space="preserve">    地方政府一般债券转贷支出</t>
    <phoneticPr fontId="3" type="noConversion"/>
  </si>
  <si>
    <t xml:space="preserve">    水利工程建设</t>
  </si>
  <si>
    <t xml:space="preserve">    铁路路网建设</t>
  </si>
  <si>
    <t>住房保障支出</t>
  </si>
  <si>
    <t xml:space="preserve">  保障性安居工程支出</t>
  </si>
  <si>
    <t xml:space="preserve">    农村危房改造</t>
  </si>
  <si>
    <t xml:space="preserve">    国内增值税</t>
    <phoneticPr fontId="3" type="noConversion"/>
  </si>
  <si>
    <t>　　国内增值税</t>
    <phoneticPr fontId="3" type="noConversion"/>
  </si>
  <si>
    <t>　　国内增值税</t>
    <phoneticPr fontId="3" type="noConversion"/>
  </si>
  <si>
    <t xml:space="preserve">    国内增值税</t>
    <phoneticPr fontId="16" type="noConversion"/>
  </si>
  <si>
    <t>对企业资本性支出</t>
    <phoneticPr fontId="19" type="noConversion"/>
  </si>
  <si>
    <t>对企业资本性支出（一）</t>
    <phoneticPr fontId="19" type="noConversion"/>
  </si>
  <si>
    <t>对企业资本性支出（二）</t>
    <phoneticPr fontId="19" type="noConversion"/>
  </si>
  <si>
    <t>其他资本性支出</t>
    <phoneticPr fontId="19" type="noConversion"/>
  </si>
  <si>
    <t>房屋建筑物购建</t>
    <phoneticPr fontId="19" type="noConversion"/>
  </si>
  <si>
    <t>基础设施建设</t>
    <phoneticPr fontId="19" type="noConversion"/>
  </si>
  <si>
    <t>公务用车购置</t>
    <phoneticPr fontId="19" type="noConversion"/>
  </si>
  <si>
    <t>设备购置</t>
    <phoneticPr fontId="19" type="noConversion"/>
  </si>
  <si>
    <t>大型修缮</t>
    <phoneticPr fontId="19" type="noConversion"/>
  </si>
  <si>
    <t>其他资本性支出</t>
    <phoneticPr fontId="19" type="noConversion"/>
  </si>
  <si>
    <t>基础设施建设</t>
    <phoneticPr fontId="19" type="noConversion"/>
  </si>
  <si>
    <t>说明：实施自治区以下财政事权和支出责任划分改革，一般转移支付部分支出科目调整为共同财政事权支出科目。</t>
    <phoneticPr fontId="3" type="noConversion"/>
  </si>
  <si>
    <t>说明：2018年1月1日兵团财政体制改革后，按政策规定自治区一般公共预算支出中不再反映原兵团支出。2017年同口径减去原兵团支出。</t>
    <phoneticPr fontId="3" type="noConversion"/>
  </si>
  <si>
    <t>说明：2018年1月1日兵团财政体制改革后，按政策规定原兵团收入纳入自治区本级核算，由自治区上解中央财政，再由中央财政下划给兵团。2017年收入数同口径未包含原兵团收入。</t>
    <phoneticPr fontId="3" type="noConversion"/>
  </si>
  <si>
    <t>说明：2018年自治区本级收入中含2018年1月1日兵团财政体制改革后，按政策规定纳入自治区本级核算的原兵团收入，由自治区上解中央财政，中央财政下划给兵团。2017年同口径增加原兵团收入。</t>
    <phoneticPr fontId="3" type="noConversion"/>
  </si>
  <si>
    <t>说明：2018年1月1日兵团财政体制改革后，按政策规定自治区一般公共预算支出中不再反映原兵团支出。</t>
    <phoneticPr fontId="3" type="noConversion"/>
  </si>
  <si>
    <t>2019年
预算数</t>
    <phoneticPr fontId="3" type="noConversion"/>
  </si>
  <si>
    <t>2018年
预算数</t>
    <phoneticPr fontId="3" type="noConversion"/>
  </si>
  <si>
    <t>说明：2019年加大了对各地提前下达转移支付力度，将原在自治区本级列支的部分项目支出，编入各地支出预算，相应减少本级支出预算。</t>
    <phoneticPr fontId="3" type="noConversion"/>
  </si>
  <si>
    <t>2018年
完成数</t>
    <phoneticPr fontId="3" type="noConversion"/>
  </si>
  <si>
    <t>比上年增（减）%</t>
    <phoneticPr fontId="3" type="noConversion"/>
  </si>
  <si>
    <t>2017年
决算数</t>
    <phoneticPr fontId="3" type="noConversion"/>
  </si>
  <si>
    <t>塔城地区</t>
    <phoneticPr fontId="3" type="noConversion"/>
  </si>
  <si>
    <t>乌鲁木齐市</t>
    <phoneticPr fontId="3" type="noConversion"/>
  </si>
  <si>
    <t>克拉玛依市</t>
    <phoneticPr fontId="3" type="noConversion"/>
  </si>
  <si>
    <t>自治区财政厅</t>
  </si>
  <si>
    <t>目   录</t>
  </si>
  <si>
    <t>2018年自治区一般公共预算执行
情况与2019年自治区一般
公共预算（草案）</t>
    <phoneticPr fontId="3" type="noConversion"/>
  </si>
  <si>
    <t>二○一九年一月</t>
    <phoneticPr fontId="3" type="noConversion"/>
  </si>
  <si>
    <t>一、2018年自治区一般公共预算收入情况………………………………（1）</t>
    <phoneticPr fontId="3" type="noConversion"/>
  </si>
  <si>
    <t>二、2018年自治区一般公共预算支出情况………………………………（2）</t>
    <phoneticPr fontId="3" type="noConversion"/>
  </si>
  <si>
    <t>三、2018年自治区本级一般公共预算收入情况…………………………（3）</t>
    <phoneticPr fontId="3" type="noConversion"/>
  </si>
  <si>
    <t>四、2018年自治区本级一般公共预算支出情况…………………………（4）</t>
    <phoneticPr fontId="3" type="noConversion"/>
  </si>
  <si>
    <t>五、2018年自治区本级对各地补助情况…………………………………（5）</t>
    <phoneticPr fontId="3" type="noConversion"/>
  </si>
  <si>
    <t>六、2018年自治区各地财政收入完成情况………………………………（6）</t>
    <phoneticPr fontId="3" type="noConversion"/>
  </si>
  <si>
    <t>七、2018年自治区各地财政支出完成情况………………………………（7）</t>
    <phoneticPr fontId="3" type="noConversion"/>
  </si>
  <si>
    <t>八、2019年自治区一般公共预算收入安排情况…………………………（8）</t>
    <phoneticPr fontId="3" type="noConversion"/>
  </si>
  <si>
    <t>九、2019年自治区一般公共预算支出安排情况…………………………（9）</t>
    <phoneticPr fontId="3" type="noConversion"/>
  </si>
  <si>
    <t>十、2019年自治区本级一般公共预算收入安排情况……………………（10）</t>
    <phoneticPr fontId="3" type="noConversion"/>
  </si>
  <si>
    <t>十一、2019年自治区本级一般公共预算支出安排情况…………………（11）</t>
    <phoneticPr fontId="3" type="noConversion"/>
  </si>
  <si>
    <t>十三、2019年自治区本级对各地补助安排情况…………………………（14）</t>
    <phoneticPr fontId="3" type="noConversion"/>
  </si>
  <si>
    <t>十四、2019年自治区对各地补助情况（分地区、项目）………………（15）</t>
    <phoneticPr fontId="3" type="noConversion"/>
  </si>
  <si>
    <t>十五、2019年自治区本级一般公共预算收支安排明细表………………（39）</t>
    <phoneticPr fontId="3" type="noConversion"/>
  </si>
  <si>
    <t>十二、2019年自治区本级一般公共预算政府预算支出经济分类明细表（12）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</si>
</sst>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_);[Red]\(0\)"/>
    <numFmt numFmtId="179" formatCode="* #,##0.00;* \-#,##0.00;* &quot;-&quot;??;@"/>
    <numFmt numFmtId="180" formatCode="0_ ;[Red]\-0\ "/>
    <numFmt numFmtId="181" formatCode="0.0"/>
    <numFmt numFmtId="182" formatCode="0.00_ "/>
  </numFmts>
  <fonts count="31" x14ac:knownFonts="1">
    <font>
      <sz val="12"/>
      <name val="宋体"/>
      <charset val="134"/>
    </font>
    <font>
      <sz val="12"/>
      <name val="宋体"/>
      <family val="3"/>
      <charset val="134"/>
    </font>
    <font>
      <sz val="12"/>
      <name val="宋体"/>
      <family val="3"/>
      <charset val="134"/>
    </font>
    <font>
      <sz val="9"/>
      <name val="宋体"/>
      <family val="3"/>
      <charset val="134"/>
    </font>
    <font>
      <b/>
      <sz val="16"/>
      <name val="宋体"/>
      <family val="3"/>
      <charset val="134"/>
    </font>
    <font>
      <b/>
      <sz val="12"/>
      <name val="宋体"/>
      <family val="3"/>
      <charset val="134"/>
    </font>
    <font>
      <sz val="11"/>
      <name val="宋体"/>
      <family val="3"/>
      <charset val="134"/>
    </font>
    <font>
      <sz val="11"/>
      <color indexed="10"/>
      <name val="宋体"/>
      <family val="3"/>
      <charset val="134"/>
    </font>
    <font>
      <sz val="12"/>
      <name val="黑体"/>
      <family val="3"/>
      <charset val="134"/>
    </font>
    <font>
      <sz val="9"/>
      <name val="Times New Roman"/>
      <family val="1"/>
    </font>
    <font>
      <b/>
      <sz val="9"/>
      <name val="黑体"/>
      <family val="3"/>
      <charset val="134"/>
    </font>
    <font>
      <b/>
      <sz val="9"/>
      <name val="宋体"/>
      <family val="3"/>
      <charset val="134"/>
    </font>
    <font>
      <b/>
      <sz val="10"/>
      <name val="宋体"/>
      <family val="3"/>
      <charset val="134"/>
    </font>
    <font>
      <b/>
      <sz val="10"/>
      <name val="Times New Roman"/>
      <family val="1"/>
    </font>
    <font>
      <b/>
      <sz val="10"/>
      <name val="Arial"/>
      <family val="2"/>
    </font>
    <font>
      <sz val="12"/>
      <name val="宋体"/>
      <family val="3"/>
      <charset val="134"/>
    </font>
    <font>
      <sz val="9"/>
      <name val="宋体"/>
      <family val="3"/>
      <charset val="134"/>
    </font>
    <font>
      <b/>
      <sz val="12"/>
      <name val="宋体"/>
      <family val="3"/>
      <charset val="134"/>
    </font>
    <font>
      <sz val="10"/>
      <name val="宋体"/>
      <family val="3"/>
      <charset val="134"/>
    </font>
    <font>
      <sz val="9"/>
      <name val="宋体"/>
      <family val="3"/>
      <charset val="134"/>
    </font>
    <font>
      <b/>
      <sz val="14"/>
      <name val="宋体"/>
      <family val="3"/>
      <charset val="134"/>
    </font>
    <font>
      <sz val="12"/>
      <color rgb="FFFF0000"/>
      <name val="宋体"/>
      <family val="3"/>
      <charset val="134"/>
    </font>
    <font>
      <sz val="10"/>
      <color rgb="FFFF0000"/>
      <name val="宋体"/>
      <family val="3"/>
      <charset val="134"/>
    </font>
    <font>
      <sz val="8"/>
      <name val="宋体"/>
      <family val="3"/>
      <charset val="134"/>
    </font>
    <font>
      <sz val="12"/>
      <name val="宋体"/>
      <family val="3"/>
      <charset val="134"/>
      <scheme val="minor"/>
    </font>
    <font>
      <sz val="9"/>
      <color rgb="FFFF0000"/>
      <name val="宋体"/>
      <family val="3"/>
      <charset val="134"/>
    </font>
    <font>
      <sz val="9"/>
      <name val="宋体"/>
      <family val="3"/>
      <charset val="134"/>
      <scheme val="minor"/>
    </font>
    <font>
      <b/>
      <sz val="36"/>
      <name val="方正小标宋_GBK"/>
      <family val="4"/>
      <charset val="134"/>
    </font>
    <font>
      <b/>
      <sz val="20"/>
      <name val="楷体_GB2312"/>
      <family val="3"/>
      <charset val="134"/>
    </font>
    <font>
      <sz val="22"/>
      <name val="方正小标宋_GBK"/>
      <family val="4"/>
      <charset val="134"/>
    </font>
    <font>
      <sz val="15"/>
      <name val="仿宋_GB2312"/>
      <family val="3"/>
      <charset val="134"/>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0"/>
      </right>
      <top/>
      <bottom/>
      <diagonal/>
    </border>
    <border>
      <left style="thin">
        <color indexed="0"/>
      </left>
      <right/>
      <top/>
      <bottom/>
      <diagonal/>
    </border>
    <border>
      <left style="thin">
        <color indexed="64"/>
      </left>
      <right style="thin">
        <color indexed="0"/>
      </right>
      <top/>
      <bottom style="thin">
        <color indexed="64"/>
      </bottom>
      <diagonal/>
    </border>
    <border>
      <left style="thin">
        <color indexed="0"/>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5">
    <xf numFmtId="0" fontId="0" fillId="0" borderId="0">
      <alignment vertical="center"/>
    </xf>
    <xf numFmtId="179" fontId="14" fillId="0" borderId="0" applyFont="0" applyFill="0" applyBorder="0" applyAlignment="0" applyProtection="0"/>
    <xf numFmtId="0" fontId="15" fillId="0" borderId="0"/>
    <xf numFmtId="0" fontId="3" fillId="0" borderId="0"/>
    <xf numFmtId="0" fontId="1" fillId="0" borderId="0">
      <alignment vertical="center"/>
    </xf>
  </cellStyleXfs>
  <cellXfs count="235">
    <xf numFmtId="0" fontId="0" fillId="0" borderId="0" xfId="0">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Border="1">
      <alignment vertical="center"/>
    </xf>
    <xf numFmtId="176" fontId="2" fillId="0" borderId="3" xfId="0" applyNumberFormat="1" applyFont="1" applyBorder="1">
      <alignment vertical="center"/>
    </xf>
    <xf numFmtId="0" fontId="2" fillId="0" borderId="3" xfId="0" applyFont="1" applyBorder="1">
      <alignment vertical="center"/>
    </xf>
    <xf numFmtId="0" fontId="2" fillId="0" borderId="5" xfId="0" applyNumberFormat="1" applyFont="1" applyBorder="1" applyAlignment="1">
      <alignment horizontal="right" vertical="center"/>
    </xf>
    <xf numFmtId="0" fontId="0" fillId="0" borderId="5" xfId="0" applyBorder="1">
      <alignment vertical="center"/>
    </xf>
    <xf numFmtId="176" fontId="2" fillId="0" borderId="3"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0" fillId="0" borderId="0" xfId="0" applyNumberFormat="1">
      <alignment vertical="center"/>
    </xf>
    <xf numFmtId="177" fontId="0" fillId="0" borderId="6" xfId="0" applyNumberFormat="1" applyBorder="1">
      <alignment vertical="center"/>
    </xf>
    <xf numFmtId="177" fontId="0" fillId="0" borderId="5" xfId="0" applyNumberFormat="1" applyBorder="1">
      <alignment vertical="center"/>
    </xf>
    <xf numFmtId="177" fontId="2" fillId="0" borderId="5" xfId="0" applyNumberFormat="1" applyFont="1" applyBorder="1" applyAlignment="1">
      <alignment horizontal="right" vertical="center"/>
    </xf>
    <xf numFmtId="0" fontId="2" fillId="0" borderId="1" xfId="0" applyFont="1" applyBorder="1" applyAlignment="1">
      <alignment horizontal="center" vertical="center" wrapText="1"/>
    </xf>
    <xf numFmtId="0" fontId="5" fillId="0" borderId="0" xfId="0" applyFont="1" applyBorder="1">
      <alignment vertical="center"/>
    </xf>
    <xf numFmtId="0" fontId="5" fillId="0" borderId="0" xfId="0" applyFont="1" applyFill="1" applyBorder="1">
      <alignment vertical="center"/>
    </xf>
    <xf numFmtId="0" fontId="5" fillId="0" borderId="7" xfId="0" applyFont="1" applyFill="1" applyBorder="1" applyAlignment="1">
      <alignment horizontal="center" vertical="center"/>
    </xf>
    <xf numFmtId="177" fontId="0" fillId="0" borderId="3" xfId="0" applyNumberFormat="1" applyBorder="1">
      <alignment vertical="center"/>
    </xf>
    <xf numFmtId="177" fontId="5" fillId="0" borderId="8" xfId="0" applyNumberFormat="1" applyFont="1" applyBorder="1">
      <alignment vertical="center"/>
    </xf>
    <xf numFmtId="0" fontId="5" fillId="0" borderId="9" xfId="0" applyFont="1" applyFill="1" applyBorder="1">
      <alignment vertical="center"/>
    </xf>
    <xf numFmtId="0" fontId="0" fillId="0" borderId="9" xfId="0" applyBorder="1">
      <alignment vertical="center"/>
    </xf>
    <xf numFmtId="176" fontId="2" fillId="0" borderId="0" xfId="0" applyNumberFormat="1" applyFont="1" applyBorder="1">
      <alignment vertical="center"/>
    </xf>
    <xf numFmtId="0" fontId="2" fillId="0" borderId="8" xfId="0" applyFont="1" applyBorder="1">
      <alignment vertical="center"/>
    </xf>
    <xf numFmtId="176" fontId="2" fillId="0" borderId="10" xfId="0" applyNumberFormat="1" applyFont="1" applyBorder="1">
      <alignment vertical="center"/>
    </xf>
    <xf numFmtId="0" fontId="0" fillId="0" borderId="3" xfId="0" applyBorder="1">
      <alignment vertical="center"/>
    </xf>
    <xf numFmtId="0" fontId="5" fillId="0" borderId="11" xfId="0" applyFont="1" applyBorder="1">
      <alignment vertical="center"/>
    </xf>
    <xf numFmtId="0" fontId="0" fillId="0" borderId="0" xfId="0" applyFill="1" applyBorder="1" applyAlignment="1">
      <alignment horizontal="left" vertical="center"/>
    </xf>
    <xf numFmtId="177" fontId="2" fillId="0" borderId="8" xfId="0" applyNumberFormat="1" applyFont="1" applyBorder="1">
      <alignment vertical="center"/>
    </xf>
    <xf numFmtId="0" fontId="2" fillId="0" borderId="5" xfId="0" applyNumberFormat="1" applyFont="1" applyBorder="1" applyAlignment="1">
      <alignment horizontal="center" vertical="center"/>
    </xf>
    <xf numFmtId="0" fontId="0" fillId="0" borderId="0" xfId="0" applyAlignment="1">
      <alignment horizontal="center" vertical="center"/>
    </xf>
    <xf numFmtId="0" fontId="2" fillId="0" borderId="0" xfId="0" applyFont="1" applyBorder="1">
      <alignment vertical="center"/>
    </xf>
    <xf numFmtId="0" fontId="2" fillId="0" borderId="9" xfId="0" applyFont="1" applyFill="1" applyBorder="1">
      <alignment vertical="center"/>
    </xf>
    <xf numFmtId="177" fontId="5" fillId="0" borderId="0" xfId="0" applyNumberFormat="1" applyFont="1" applyBorder="1">
      <alignment vertical="center"/>
    </xf>
    <xf numFmtId="176" fontId="5" fillId="0" borderId="0" xfId="0" applyNumberFormat="1" applyFont="1" applyBorder="1" applyAlignment="1">
      <alignment horizontal="right" vertical="center"/>
    </xf>
    <xf numFmtId="0" fontId="2" fillId="0" borderId="5" xfId="0" applyFont="1" applyBorder="1">
      <alignment vertical="center"/>
    </xf>
    <xf numFmtId="0" fontId="5" fillId="0" borderId="9" xfId="0" applyFont="1" applyBorder="1">
      <alignment vertical="center"/>
    </xf>
    <xf numFmtId="177" fontId="0" fillId="0" borderId="12" xfId="0" applyNumberFormat="1" applyBorder="1">
      <alignment vertical="center"/>
    </xf>
    <xf numFmtId="176" fontId="2" fillId="0" borderId="0" xfId="0" applyNumberFormat="1" applyFont="1" applyBorder="1" applyAlignment="1">
      <alignment horizontal="right" vertical="center"/>
    </xf>
    <xf numFmtId="0" fontId="0" fillId="0" borderId="0" xfId="0" applyFill="1" applyBorder="1">
      <alignment vertical="center"/>
    </xf>
    <xf numFmtId="176" fontId="2" fillId="0" borderId="10" xfId="0" applyNumberFormat="1" applyFont="1" applyBorder="1" applyAlignment="1">
      <alignment horizontal="right" vertical="center"/>
    </xf>
    <xf numFmtId="0" fontId="2" fillId="0" borderId="3" xfId="0" applyFont="1" applyFill="1" applyBorder="1">
      <alignment vertical="center"/>
    </xf>
    <xf numFmtId="0" fontId="8" fillId="0" borderId="0" xfId="0" applyFont="1" applyFill="1" applyAlignment="1">
      <alignment vertical="center"/>
    </xf>
    <xf numFmtId="0" fontId="2" fillId="0" borderId="0" xfId="0" applyFont="1" applyFill="1">
      <alignment vertical="center"/>
    </xf>
    <xf numFmtId="0" fontId="2" fillId="0" borderId="0" xfId="0" applyFont="1" applyFill="1" applyAlignment="1">
      <alignment vertical="center"/>
    </xf>
    <xf numFmtId="0" fontId="8" fillId="0" borderId="0" xfId="0" applyFont="1" applyFill="1">
      <alignment vertical="center"/>
    </xf>
    <xf numFmtId="0" fontId="5" fillId="0" borderId="0" xfId="0" applyFont="1" applyFill="1">
      <alignment vertical="center"/>
    </xf>
    <xf numFmtId="0" fontId="3" fillId="0" borderId="0" xfId="0" applyFont="1" applyFill="1" applyBorder="1" applyAlignment="1">
      <alignment vertical="center"/>
    </xf>
    <xf numFmtId="178" fontId="3" fillId="0" borderId="5" xfId="0" applyNumberFormat="1" applyFont="1" applyFill="1" applyBorder="1" applyAlignment="1">
      <alignment vertical="center"/>
    </xf>
    <xf numFmtId="0" fontId="9" fillId="0" borderId="0" xfId="0" applyFont="1" applyFill="1" applyBorder="1" applyAlignment="1">
      <alignment vertical="center"/>
    </xf>
    <xf numFmtId="0" fontId="3" fillId="0" borderId="0" xfId="0" applyFont="1" applyFill="1" applyBorder="1">
      <alignment vertical="center"/>
    </xf>
    <xf numFmtId="1" fontId="11" fillId="0" borderId="0" xfId="0" applyNumberFormat="1" applyFont="1" applyFill="1" applyBorder="1" applyAlignment="1" applyProtection="1">
      <alignment vertical="center"/>
      <protection locked="0"/>
    </xf>
    <xf numFmtId="1" fontId="3" fillId="0" borderId="0" xfId="0" applyNumberFormat="1" applyFont="1" applyFill="1" applyBorder="1" applyAlignment="1" applyProtection="1">
      <alignment horizontal="left" vertical="center"/>
      <protection locked="0"/>
    </xf>
    <xf numFmtId="1"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protection locked="0"/>
    </xf>
    <xf numFmtId="3" fontId="3" fillId="0" borderId="0" xfId="0" applyNumberFormat="1" applyFont="1" applyFill="1" applyBorder="1" applyAlignment="1" applyProtection="1">
      <alignment vertical="center"/>
    </xf>
    <xf numFmtId="178" fontId="3" fillId="0" borderId="5" xfId="0" applyNumberFormat="1" applyFont="1" applyFill="1" applyBorder="1" applyAlignment="1" applyProtection="1">
      <alignment vertical="center"/>
    </xf>
    <xf numFmtId="0" fontId="2" fillId="0" borderId="8" xfId="0" applyFont="1" applyBorder="1" applyAlignment="1">
      <alignment horizontal="right" vertical="center"/>
    </xf>
    <xf numFmtId="177" fontId="1" fillId="0" borderId="8" xfId="0" applyNumberFormat="1" applyFont="1" applyBorder="1">
      <alignment vertical="center"/>
    </xf>
    <xf numFmtId="177" fontId="2" fillId="0" borderId="0" xfId="0" applyNumberFormat="1" applyFont="1" applyFill="1" applyBorder="1" applyAlignment="1">
      <alignment horizontal="right" vertical="center"/>
    </xf>
    <xf numFmtId="177" fontId="1" fillId="0" borderId="3" xfId="0" applyNumberFormat="1" applyFont="1" applyBorder="1" applyAlignment="1">
      <alignment horizontal="right" vertical="center"/>
    </xf>
    <xf numFmtId="178" fontId="3" fillId="0" borderId="3" xfId="0" applyNumberFormat="1" applyFont="1" applyFill="1" applyBorder="1" applyAlignment="1" applyProtection="1">
      <alignment vertical="center"/>
      <protection locked="0"/>
    </xf>
    <xf numFmtId="1" fontId="11" fillId="0" borderId="3" xfId="0" applyNumberFormat="1" applyFont="1" applyFill="1" applyBorder="1" applyAlignment="1" applyProtection="1">
      <alignment vertical="center"/>
      <protection locked="0"/>
    </xf>
    <xf numFmtId="1" fontId="3" fillId="0" borderId="3" xfId="0" applyNumberFormat="1" applyFont="1" applyFill="1" applyBorder="1" applyAlignment="1" applyProtection="1">
      <alignment horizontal="left" vertical="center"/>
      <protection locked="0"/>
    </xf>
    <xf numFmtId="177" fontId="1" fillId="0" borderId="3" xfId="0" applyNumberFormat="1" applyFont="1" applyBorder="1">
      <alignment vertical="center"/>
    </xf>
    <xf numFmtId="0" fontId="0" fillId="0" borderId="8" xfId="0" applyBorder="1">
      <alignment vertical="center"/>
    </xf>
    <xf numFmtId="176" fontId="0" fillId="0" borderId="3" xfId="0" applyNumberFormat="1" applyFont="1" applyBorder="1">
      <alignment vertical="center"/>
    </xf>
    <xf numFmtId="0" fontId="0" fillId="0" borderId="5" xfId="0" applyNumberFormat="1" applyFont="1" applyBorder="1" applyAlignment="1">
      <alignment horizontal="right" vertical="center"/>
    </xf>
    <xf numFmtId="176" fontId="0" fillId="0" borderId="10" xfId="0" applyNumberFormat="1" applyFont="1" applyBorder="1">
      <alignment vertical="center"/>
    </xf>
    <xf numFmtId="0" fontId="0" fillId="0" borderId="8" xfId="0" applyFont="1" applyBorder="1">
      <alignment vertical="center"/>
    </xf>
    <xf numFmtId="177" fontId="2" fillId="0" borderId="8" xfId="0" applyNumberFormat="1" applyFont="1" applyBorder="1" applyAlignment="1">
      <alignment horizontal="right" vertical="center"/>
    </xf>
    <xf numFmtId="0" fontId="0" fillId="0" borderId="0" xfId="0" applyBorder="1" applyAlignment="1">
      <alignment horizontal="center" vertical="center" wrapText="1"/>
    </xf>
    <xf numFmtId="176" fontId="3" fillId="0" borderId="0" xfId="0" applyNumberFormat="1" applyFont="1" applyFill="1" applyBorder="1" applyAlignment="1" applyProtection="1">
      <alignment horizontal="left" vertical="center" indent="1"/>
      <protection locked="0"/>
    </xf>
    <xf numFmtId="177" fontId="2" fillId="0" borderId="0" xfId="0" applyNumberFormat="1" applyFont="1" applyBorder="1">
      <alignment vertical="center"/>
    </xf>
    <xf numFmtId="0" fontId="0" fillId="0" borderId="11" xfId="0" applyBorder="1">
      <alignment vertical="center"/>
    </xf>
    <xf numFmtId="0" fontId="15" fillId="0" borderId="0" xfId="0" applyFont="1" applyBorder="1">
      <alignment vertical="center"/>
    </xf>
    <xf numFmtId="0" fontId="4" fillId="0" borderId="0" xfId="0" applyFont="1" applyAlignment="1">
      <alignment horizontal="center" vertical="center"/>
    </xf>
    <xf numFmtId="0" fontId="0" fillId="0" borderId="0" xfId="0" applyAlignment="1">
      <alignment horizontal="right" vertical="center"/>
    </xf>
    <xf numFmtId="1" fontId="3" fillId="0" borderId="5" xfId="0" applyNumberFormat="1" applyFont="1" applyFill="1" applyBorder="1" applyAlignment="1" applyProtection="1">
      <alignment horizontal="left" vertical="center"/>
      <protection locked="0"/>
    </xf>
    <xf numFmtId="0" fontId="10" fillId="0" borderId="7" xfId="0" applyFont="1" applyFill="1" applyBorder="1" applyAlignment="1">
      <alignment horizontal="center" vertical="center"/>
    </xf>
    <xf numFmtId="178" fontId="11" fillId="0" borderId="8" xfId="0" applyNumberFormat="1" applyFont="1" applyFill="1" applyBorder="1" applyAlignment="1">
      <alignment vertical="center"/>
    </xf>
    <xf numFmtId="0" fontId="10" fillId="0" borderId="10" xfId="0" applyFont="1" applyFill="1" applyBorder="1" applyAlignment="1">
      <alignment horizontal="center" vertical="center"/>
    </xf>
    <xf numFmtId="178" fontId="11" fillId="0" borderId="10" xfId="0" applyNumberFormat="1" applyFont="1" applyFill="1" applyBorder="1" applyAlignment="1" applyProtection="1">
      <alignment vertical="center"/>
      <protection locked="0"/>
    </xf>
    <xf numFmtId="0" fontId="1" fillId="0" borderId="0" xfId="0" applyFont="1">
      <alignment vertical="center"/>
    </xf>
    <xf numFmtId="0" fontId="18" fillId="0" borderId="0" xfId="0" applyFont="1">
      <alignment vertical="center"/>
    </xf>
    <xf numFmtId="0" fontId="12" fillId="0" borderId="4" xfId="0" applyFont="1" applyFill="1" applyBorder="1" applyAlignment="1">
      <alignment horizontal="center" vertical="center"/>
    </xf>
    <xf numFmtId="0" fontId="1" fillId="0" borderId="0" xfId="0" applyFont="1" applyBorder="1">
      <alignment vertical="center"/>
    </xf>
    <xf numFmtId="0" fontId="3" fillId="0" borderId="13" xfId="3" applyNumberFormat="1" applyFont="1" applyFill="1" applyBorder="1" applyAlignment="1" applyProtection="1">
      <alignment horizontal="left" vertical="center" wrapText="1"/>
    </xf>
    <xf numFmtId="0" fontId="3" fillId="0" borderId="7" xfId="0" applyFont="1" applyFill="1" applyBorder="1">
      <alignment vertical="center"/>
    </xf>
    <xf numFmtId="178" fontId="3" fillId="0" borderId="8" xfId="0" applyNumberFormat="1" applyFont="1" applyFill="1" applyBorder="1" applyAlignment="1">
      <alignment vertical="center"/>
    </xf>
    <xf numFmtId="0" fontId="3" fillId="0" borderId="15" xfId="3" applyNumberFormat="1" applyFont="1" applyFill="1" applyBorder="1" applyAlignment="1" applyProtection="1">
      <alignment horizontal="left" vertical="center" wrapText="1"/>
    </xf>
    <xf numFmtId="0" fontId="3" fillId="0" borderId="7" xfId="0" applyFont="1" applyFill="1" applyBorder="1" applyAlignment="1">
      <alignment vertical="center"/>
    </xf>
    <xf numFmtId="0" fontId="12" fillId="0" borderId="17" xfId="0" applyFont="1" applyFill="1" applyBorder="1" applyAlignment="1">
      <alignment horizontal="center" vertical="center"/>
    </xf>
    <xf numFmtId="0" fontId="12" fillId="0" borderId="2" xfId="0" applyFont="1" applyFill="1" applyBorder="1" applyAlignment="1">
      <alignment horizontal="center" vertical="center"/>
    </xf>
    <xf numFmtId="176" fontId="17" fillId="0" borderId="7" xfId="0" applyNumberFormat="1" applyFont="1" applyBorder="1" applyAlignment="1">
      <alignment horizontal="right" vertical="center"/>
    </xf>
    <xf numFmtId="177" fontId="1" fillId="0" borderId="5" xfId="0" applyNumberFormat="1" applyFont="1" applyBorder="1" applyAlignment="1">
      <alignment horizontal="right" vertical="center"/>
    </xf>
    <xf numFmtId="0" fontId="18" fillId="0" borderId="4" xfId="0" applyFont="1" applyBorder="1" applyAlignment="1">
      <alignment horizontal="center" vertical="center" wrapText="1"/>
    </xf>
    <xf numFmtId="0" fontId="18" fillId="0" borderId="17" xfId="0" applyFont="1" applyBorder="1" applyAlignment="1">
      <alignment horizontal="center" vertical="center" wrapText="1"/>
    </xf>
    <xf numFmtId="0" fontId="12" fillId="0" borderId="11" xfId="0" applyFont="1" applyBorder="1" applyAlignment="1">
      <alignment horizontal="left" vertical="center" wrapText="1"/>
    </xf>
    <xf numFmtId="0" fontId="18" fillId="0" borderId="9" xfId="0" applyFont="1" applyBorder="1" applyAlignment="1">
      <alignment horizontal="left" vertical="center" wrapText="1" indent="1"/>
    </xf>
    <xf numFmtId="0" fontId="12" fillId="0" borderId="9" xfId="0" applyFont="1" applyBorder="1" applyAlignment="1">
      <alignment vertical="center" wrapText="1"/>
    </xf>
    <xf numFmtId="0" fontId="12" fillId="0" borderId="18"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wrapText="1"/>
    </xf>
    <xf numFmtId="177" fontId="23" fillId="0" borderId="0" xfId="0" applyNumberFormat="1" applyFont="1" applyBorder="1">
      <alignment vertical="center"/>
    </xf>
    <xf numFmtId="177" fontId="22" fillId="0" borderId="0" xfId="0" applyNumberFormat="1" applyFont="1" applyBorder="1">
      <alignment vertical="center"/>
    </xf>
    <xf numFmtId="0" fontId="0" fillId="0" borderId="9" xfId="0" applyFill="1" applyBorder="1">
      <alignment vertical="center"/>
    </xf>
    <xf numFmtId="177" fontId="2" fillId="0" borderId="0"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Font="1" applyFill="1" applyBorder="1">
      <alignment vertical="center"/>
    </xf>
    <xf numFmtId="0" fontId="0" fillId="0" borderId="0" xfId="0" applyAlignment="1">
      <alignment horizontal="center" vertical="center" wrapText="1"/>
    </xf>
    <xf numFmtId="0" fontId="1" fillId="0" borderId="0" xfId="0" applyFont="1" applyFill="1" applyBorder="1">
      <alignment vertical="center"/>
    </xf>
    <xf numFmtId="177" fontId="3" fillId="0" borderId="14" xfId="3" applyNumberFormat="1" applyFont="1" applyFill="1" applyBorder="1" applyAlignment="1" applyProtection="1">
      <alignment horizontal="right" vertical="center" wrapText="1"/>
    </xf>
    <xf numFmtId="177" fontId="3" fillId="0" borderId="16" xfId="3" applyNumberFormat="1" applyFont="1" applyFill="1" applyBorder="1" applyAlignment="1" applyProtection="1">
      <alignment horizontal="right" vertical="center" wrapText="1"/>
    </xf>
    <xf numFmtId="0" fontId="18" fillId="0" borderId="0" xfId="0" applyFont="1" applyFill="1" applyBorder="1" applyAlignment="1">
      <alignment horizontal="left" vertical="center" wrapText="1"/>
    </xf>
    <xf numFmtId="177" fontId="6" fillId="0" borderId="0" xfId="0" applyNumberFormat="1" applyFont="1">
      <alignment vertical="center"/>
    </xf>
    <xf numFmtId="0" fontId="1" fillId="0" borderId="9" xfId="0" applyFont="1" applyBorder="1">
      <alignment vertical="center"/>
    </xf>
    <xf numFmtId="0" fontId="1" fillId="0" borderId="9" xfId="2" applyNumberFormat="1" applyFont="1" applyFill="1" applyBorder="1" applyAlignment="1" applyProtection="1">
      <alignment vertical="center"/>
    </xf>
    <xf numFmtId="0" fontId="2" fillId="0" borderId="0" xfId="0" applyFont="1" applyFill="1" applyBorder="1">
      <alignment vertical="center"/>
    </xf>
    <xf numFmtId="0" fontId="3" fillId="0" borderId="0" xfId="0" applyFont="1">
      <alignment vertical="center"/>
    </xf>
    <xf numFmtId="1" fontId="18" fillId="0" borderId="5" xfId="0" applyNumberFormat="1" applyFont="1" applyBorder="1" applyAlignment="1">
      <alignment horizontal="right" vertical="center" wrapText="1"/>
    </xf>
    <xf numFmtId="1" fontId="18" fillId="0" borderId="5" xfId="0" applyNumberFormat="1" applyFont="1" applyBorder="1" applyAlignment="1">
      <alignment horizontal="right" vertical="center"/>
    </xf>
    <xf numFmtId="1" fontId="18" fillId="0" borderId="6" xfId="0" applyNumberFormat="1" applyFont="1" applyBorder="1" applyAlignment="1">
      <alignment horizontal="right" vertical="center" wrapText="1"/>
    </xf>
    <xf numFmtId="180" fontId="18" fillId="0" borderId="5" xfId="0" applyNumberFormat="1" applyFont="1" applyBorder="1" applyAlignment="1">
      <alignment horizontal="right" vertical="center"/>
    </xf>
    <xf numFmtId="177" fontId="12" fillId="0" borderId="8" xfId="0" applyNumberFormat="1" applyFont="1" applyBorder="1" applyAlignment="1">
      <alignment horizontal="right" vertical="center"/>
    </xf>
    <xf numFmtId="176" fontId="6" fillId="0" borderId="0" xfId="0" applyNumberFormat="1" applyFont="1" applyBorder="1">
      <alignment vertical="center"/>
    </xf>
    <xf numFmtId="0" fontId="0" fillId="0" borderId="0" xfId="0" applyAlignment="1">
      <alignment horizontal="right" vertical="center"/>
    </xf>
    <xf numFmtId="0" fontId="6" fillId="0" borderId="0" xfId="0" applyFont="1" applyFill="1" applyAlignment="1">
      <alignment horizontal="right" vertical="center"/>
    </xf>
    <xf numFmtId="0" fontId="18" fillId="0" borderId="0" xfId="0" applyFont="1" applyFill="1" applyAlignment="1">
      <alignment horizontal="center" vertical="center"/>
    </xf>
    <xf numFmtId="0" fontId="24" fillId="0" borderId="9" xfId="0" applyFont="1" applyBorder="1" applyAlignment="1">
      <alignment horizontal="left" vertical="center" indent="1"/>
    </xf>
    <xf numFmtId="0" fontId="24" fillId="0" borderId="9" xfId="0" applyFont="1" applyBorder="1">
      <alignment vertical="center"/>
    </xf>
    <xf numFmtId="0" fontId="24" fillId="0" borderId="9" xfId="0" applyFont="1" applyFill="1" applyBorder="1" applyAlignment="1">
      <alignment horizontal="left" vertical="center" indent="1"/>
    </xf>
    <xf numFmtId="0" fontId="5" fillId="0" borderId="18" xfId="0" applyFont="1" applyFill="1" applyBorder="1" applyAlignment="1">
      <alignment horizontal="center" vertical="center"/>
    </xf>
    <xf numFmtId="0" fontId="24" fillId="0" borderId="18" xfId="0" applyFont="1" applyBorder="1">
      <alignment vertical="center"/>
    </xf>
    <xf numFmtId="1" fontId="18" fillId="0" borderId="11" xfId="0" applyNumberFormat="1" applyFont="1" applyBorder="1" applyAlignment="1">
      <alignment horizontal="right" vertical="center" wrapText="1"/>
    </xf>
    <xf numFmtId="1" fontId="18" fillId="0" borderId="9" xfId="0" applyNumberFormat="1" applyFont="1" applyBorder="1" applyAlignment="1">
      <alignment horizontal="right" vertical="center" wrapText="1"/>
    </xf>
    <xf numFmtId="180" fontId="18" fillId="0" borderId="9" xfId="0" applyNumberFormat="1" applyFont="1" applyBorder="1" applyAlignment="1">
      <alignment horizontal="right" vertical="center"/>
    </xf>
    <xf numFmtId="177" fontId="12" fillId="0" borderId="18" xfId="0" applyNumberFormat="1" applyFont="1" applyBorder="1" applyAlignment="1">
      <alignment horizontal="right" vertical="center"/>
    </xf>
    <xf numFmtId="0" fontId="18" fillId="0" borderId="2" xfId="0" applyFont="1" applyBorder="1" applyAlignment="1">
      <alignment horizontal="center" vertical="center" wrapText="1"/>
    </xf>
    <xf numFmtId="1" fontId="18" fillId="0" borderId="12" xfId="0" applyNumberFormat="1" applyFont="1" applyBorder="1" applyAlignment="1">
      <alignment horizontal="right" vertical="center" wrapText="1"/>
    </xf>
    <xf numFmtId="1" fontId="18" fillId="0" borderId="3" xfId="0" applyNumberFormat="1" applyFont="1" applyBorder="1" applyAlignment="1">
      <alignment horizontal="right" vertical="center" wrapText="1"/>
    </xf>
    <xf numFmtId="180" fontId="18" fillId="0" borderId="3" xfId="0" applyNumberFormat="1" applyFont="1" applyBorder="1" applyAlignment="1">
      <alignment horizontal="right" vertical="center"/>
    </xf>
    <xf numFmtId="177" fontId="12" fillId="0" borderId="10" xfId="0" applyNumberFormat="1" applyFont="1" applyBorder="1" applyAlignment="1">
      <alignment horizontal="right" vertical="center"/>
    </xf>
    <xf numFmtId="0" fontId="4" fillId="0" borderId="0" xfId="0" applyFont="1" applyFill="1" applyAlignment="1">
      <alignment horizontal="center" vertical="center"/>
    </xf>
    <xf numFmtId="0" fontId="6" fillId="0" borderId="0" xfId="0" applyFont="1" applyFill="1" applyBorder="1" applyAlignment="1">
      <alignment horizontal="left" vertical="top" wrapText="1"/>
    </xf>
    <xf numFmtId="0" fontId="0" fillId="0" borderId="0" xfId="0" applyBorder="1" applyAlignment="1">
      <alignment horizontal="right" vertical="center"/>
    </xf>
    <xf numFmtId="0" fontId="2" fillId="0" borderId="0" xfId="0" applyFont="1" applyBorder="1" applyAlignment="1">
      <alignment horizontal="center" vertical="center" wrapText="1"/>
    </xf>
    <xf numFmtId="176" fontId="17" fillId="0" borderId="0" xfId="0" applyNumberFormat="1" applyFont="1" applyBorder="1" applyAlignment="1">
      <alignment horizontal="right" vertical="center"/>
    </xf>
    <xf numFmtId="0" fontId="6" fillId="0" borderId="0" xfId="0" applyFont="1" applyFill="1" applyBorder="1" applyAlignment="1">
      <alignment horizontal="left" vertical="center" wrapText="1"/>
    </xf>
    <xf numFmtId="0" fontId="1" fillId="0" borderId="9"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Border="1" applyAlignment="1">
      <alignment horizontal="left" vertical="center" indent="1"/>
    </xf>
    <xf numFmtId="0" fontId="0" fillId="0" borderId="0" xfId="0" applyBorder="1" applyAlignment="1">
      <alignment horizontal="left" vertical="center" indent="1"/>
    </xf>
    <xf numFmtId="0" fontId="0" fillId="0" borderId="20" xfId="0" applyBorder="1">
      <alignment vertical="center"/>
    </xf>
    <xf numFmtId="1" fontId="18" fillId="0" borderId="20" xfId="0" applyNumberFormat="1" applyFont="1" applyBorder="1" applyAlignment="1">
      <alignment horizontal="right" vertical="center" wrapText="1"/>
    </xf>
    <xf numFmtId="1" fontId="18" fillId="0" borderId="20" xfId="0" applyNumberFormat="1" applyFont="1" applyBorder="1" applyAlignment="1">
      <alignment horizontal="right" vertical="center"/>
    </xf>
    <xf numFmtId="1" fontId="18" fillId="0" borderId="21" xfId="0" applyNumberFormat="1" applyFont="1" applyBorder="1" applyAlignment="1">
      <alignment horizontal="right" vertical="center" wrapText="1"/>
    </xf>
    <xf numFmtId="180" fontId="18" fillId="0" borderId="20" xfId="0" applyNumberFormat="1" applyFont="1" applyBorder="1" applyAlignment="1">
      <alignment horizontal="right" vertical="center"/>
    </xf>
    <xf numFmtId="180" fontId="18" fillId="0" borderId="21" xfId="0" applyNumberFormat="1" applyFont="1" applyBorder="1" applyAlignment="1">
      <alignment horizontal="right" vertical="center"/>
    </xf>
    <xf numFmtId="177" fontId="2" fillId="0" borderId="20" xfId="0" applyNumberFormat="1" applyFont="1" applyBorder="1" applyAlignment="1">
      <alignment horizontal="right" vertical="center"/>
    </xf>
    <xf numFmtId="0" fontId="0" fillId="0" borderId="21" xfId="0" applyBorder="1">
      <alignment vertical="center"/>
    </xf>
    <xf numFmtId="178" fontId="3" fillId="0" borderId="20" xfId="0" applyNumberFormat="1" applyFont="1" applyFill="1" applyBorder="1" applyAlignment="1">
      <alignment vertical="center"/>
    </xf>
    <xf numFmtId="178" fontId="3" fillId="0" borderId="23" xfId="0" applyNumberFormat="1" applyFont="1" applyFill="1" applyBorder="1" applyAlignment="1">
      <alignment vertical="center"/>
    </xf>
    <xf numFmtId="176" fontId="2" fillId="0" borderId="22"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2" xfId="0" applyNumberFormat="1" applyFont="1" applyBorder="1">
      <alignment vertical="center"/>
    </xf>
    <xf numFmtId="176" fontId="2" fillId="0" borderId="21" xfId="0" applyNumberFormat="1" applyFont="1" applyBorder="1">
      <alignment vertical="center"/>
    </xf>
    <xf numFmtId="0" fontId="2" fillId="0" borderId="20" xfId="0" applyFont="1" applyBorder="1">
      <alignment vertical="center"/>
    </xf>
    <xf numFmtId="0" fontId="2" fillId="0" borderId="20" xfId="0" applyNumberFormat="1" applyFont="1" applyBorder="1" applyAlignment="1">
      <alignment horizontal="right" vertical="center"/>
    </xf>
    <xf numFmtId="0" fontId="0" fillId="0" borderId="20" xfId="0" applyNumberFormat="1" applyFont="1" applyBorder="1" applyAlignment="1">
      <alignment horizontal="right" vertical="center"/>
    </xf>
    <xf numFmtId="176" fontId="0" fillId="0" borderId="21" xfId="0" applyNumberFormat="1" applyFont="1" applyBorder="1">
      <alignment vertical="center"/>
    </xf>
    <xf numFmtId="0" fontId="2" fillId="0" borderId="21" xfId="0" applyFont="1" applyBorder="1">
      <alignment vertical="center"/>
    </xf>
    <xf numFmtId="181" fontId="0" fillId="0" borderId="0" xfId="0" applyNumberFormat="1">
      <alignment vertical="center"/>
    </xf>
    <xf numFmtId="177" fontId="0" fillId="0" borderId="21" xfId="0" applyNumberFormat="1" applyBorder="1">
      <alignment vertical="center"/>
    </xf>
    <xf numFmtId="177" fontId="2" fillId="0" borderId="21" xfId="0" applyNumberFormat="1" applyFont="1" applyBorder="1" applyAlignment="1">
      <alignment horizontal="right" vertical="center"/>
    </xf>
    <xf numFmtId="0" fontId="21" fillId="0" borderId="0" xfId="0" applyFont="1" applyAlignment="1">
      <alignment horizontal="right" vertical="center"/>
    </xf>
    <xf numFmtId="0" fontId="21" fillId="0" borderId="0" xfId="0" applyFont="1">
      <alignment vertical="center"/>
    </xf>
    <xf numFmtId="181" fontId="21" fillId="0" borderId="0" xfId="0" applyNumberFormat="1" applyFont="1">
      <alignment vertical="center"/>
    </xf>
    <xf numFmtId="0" fontId="26" fillId="0" borderId="0" xfId="0" applyFont="1" applyFill="1" applyBorder="1" applyAlignment="1">
      <alignment vertical="center"/>
    </xf>
    <xf numFmtId="1" fontId="3" fillId="0" borderId="21" xfId="0" applyNumberFormat="1" applyFont="1" applyFill="1" applyBorder="1" applyAlignment="1" applyProtection="1">
      <alignment horizontal="left" vertical="center"/>
      <protection locked="0"/>
    </xf>
    <xf numFmtId="178" fontId="3" fillId="0" borderId="21" xfId="0" applyNumberFormat="1" applyFont="1" applyFill="1" applyBorder="1" applyAlignment="1" applyProtection="1">
      <alignment vertical="center"/>
      <protection locked="0"/>
    </xf>
    <xf numFmtId="178" fontId="3" fillId="0" borderId="21" xfId="0" applyNumberFormat="1" applyFont="1" applyFill="1" applyBorder="1" applyAlignment="1">
      <alignment vertical="center"/>
    </xf>
    <xf numFmtId="0" fontId="10" fillId="0" borderId="22" xfId="0" applyFont="1" applyFill="1" applyBorder="1" applyAlignment="1">
      <alignment horizontal="center" vertical="center"/>
    </xf>
    <xf numFmtId="0" fontId="1" fillId="0" borderId="0" xfId="0" applyFont="1" applyFill="1" applyBorder="1" applyAlignment="1">
      <alignment horizontal="left" vertical="center"/>
    </xf>
    <xf numFmtId="177" fontId="1" fillId="0" borderId="21" xfId="0" applyNumberFormat="1" applyFont="1" applyBorder="1" applyAlignment="1">
      <alignment horizontal="right" vertical="center"/>
    </xf>
    <xf numFmtId="0" fontId="1" fillId="0" borderId="21" xfId="0" applyFont="1" applyFill="1" applyBorder="1">
      <alignment vertical="center"/>
    </xf>
    <xf numFmtId="1" fontId="0" fillId="0" borderId="0" xfId="0" applyNumberFormat="1">
      <alignment vertical="center"/>
    </xf>
    <xf numFmtId="177" fontId="2" fillId="0" borderId="4" xfId="0" applyNumberFormat="1" applyFont="1" applyBorder="1" applyAlignment="1">
      <alignment horizontal="right" vertical="center"/>
    </xf>
    <xf numFmtId="176" fontId="2" fillId="0" borderId="2" xfId="0" applyNumberFormat="1" applyFont="1" applyBorder="1" applyAlignment="1">
      <alignment horizontal="right" vertical="center"/>
    </xf>
    <xf numFmtId="0" fontId="25" fillId="0" borderId="0" xfId="0" applyFont="1" applyAlignment="1">
      <alignment vertical="center" wrapText="1"/>
    </xf>
    <xf numFmtId="177" fontId="2" fillId="0" borderId="23" xfId="0" applyNumberFormat="1" applyFont="1" applyBorder="1" applyAlignment="1">
      <alignment horizontal="right" vertical="center"/>
    </xf>
    <xf numFmtId="0" fontId="0" fillId="0" borderId="0" xfId="0" applyAlignment="1">
      <alignment vertical="top"/>
    </xf>
    <xf numFmtId="0" fontId="6" fillId="0" borderId="7" xfId="0" applyFont="1" applyBorder="1" applyAlignment="1">
      <alignment horizontal="right" vertical="center"/>
    </xf>
    <xf numFmtId="0" fontId="18" fillId="0" borderId="18" xfId="0" applyFont="1" applyBorder="1" applyAlignment="1">
      <alignment horizontal="left" vertical="center" wrapText="1" indent="1"/>
    </xf>
    <xf numFmtId="1" fontId="18" fillId="0" borderId="8" xfId="0" applyNumberFormat="1" applyFont="1" applyBorder="1" applyAlignment="1">
      <alignment horizontal="right" vertical="center" wrapText="1"/>
    </xf>
    <xf numFmtId="1" fontId="18" fillId="0" borderId="22" xfId="0" applyNumberFormat="1" applyFont="1" applyBorder="1" applyAlignment="1">
      <alignment horizontal="right" vertical="center" wrapText="1"/>
    </xf>
    <xf numFmtId="1" fontId="18" fillId="0" borderId="18" xfId="0" applyNumberFormat="1" applyFont="1" applyBorder="1" applyAlignment="1">
      <alignment horizontal="right" vertical="center" wrapText="1"/>
    </xf>
    <xf numFmtId="180" fontId="18" fillId="0" borderId="8" xfId="0" applyNumberFormat="1" applyFont="1" applyBorder="1" applyAlignment="1">
      <alignment horizontal="right" vertical="center"/>
    </xf>
    <xf numFmtId="180" fontId="18" fillId="0" borderId="22" xfId="0" applyNumberFormat="1" applyFont="1" applyBorder="1" applyAlignment="1">
      <alignment horizontal="right" vertical="center"/>
    </xf>
    <xf numFmtId="180" fontId="18" fillId="0" borderId="18" xfId="0" applyNumberFormat="1" applyFont="1" applyBorder="1" applyAlignment="1">
      <alignment horizontal="right" vertical="center"/>
    </xf>
    <xf numFmtId="3" fontId="16" fillId="0" borderId="7" xfId="0" applyNumberFormat="1" applyFont="1" applyFill="1" applyBorder="1" applyAlignment="1" applyProtection="1">
      <alignment vertical="center"/>
    </xf>
    <xf numFmtId="1" fontId="3" fillId="0" borderId="22" xfId="0" applyNumberFormat="1" applyFont="1" applyFill="1" applyBorder="1" applyAlignment="1" applyProtection="1">
      <alignment horizontal="left" vertical="center"/>
      <protection locked="0"/>
    </xf>
    <xf numFmtId="178" fontId="3" fillId="0" borderId="22" xfId="0" applyNumberFormat="1" applyFont="1" applyFill="1" applyBorder="1" applyAlignment="1" applyProtection="1">
      <alignment vertical="center"/>
      <protection locked="0"/>
    </xf>
    <xf numFmtId="178" fontId="11" fillId="0" borderId="22" xfId="0" applyNumberFormat="1" applyFont="1" applyFill="1" applyBorder="1" applyAlignment="1">
      <alignment vertical="center"/>
    </xf>
    <xf numFmtId="178" fontId="11" fillId="0" borderId="22" xfId="0" applyNumberFormat="1" applyFont="1" applyFill="1" applyBorder="1" applyAlignment="1" applyProtection="1">
      <alignment vertical="center"/>
      <protection locked="0"/>
    </xf>
    <xf numFmtId="3" fontId="3" fillId="0" borderId="9" xfId="0" applyNumberFormat="1" applyFont="1" applyFill="1" applyBorder="1" applyAlignment="1" applyProtection="1">
      <alignment vertical="center"/>
    </xf>
    <xf numFmtId="1" fontId="3" fillId="0" borderId="9" xfId="0" applyNumberFormat="1" applyFont="1" applyFill="1" applyBorder="1" applyAlignment="1" applyProtection="1">
      <alignment horizontal="left" vertical="center"/>
      <protection locked="0"/>
    </xf>
    <xf numFmtId="176" fontId="21" fillId="0" borderId="0" xfId="0" applyNumberFormat="1" applyFont="1">
      <alignment vertical="center"/>
    </xf>
    <xf numFmtId="182" fontId="1" fillId="0" borderId="0" xfId="0" applyNumberFormat="1" applyFont="1">
      <alignment vertical="center"/>
    </xf>
    <xf numFmtId="0" fontId="1" fillId="0" borderId="0" xfId="4">
      <alignment vertical="center"/>
    </xf>
    <xf numFmtId="0" fontId="27" fillId="0" borderId="0" xfId="4" applyFont="1" applyAlignment="1">
      <alignment horizontal="center" vertical="center"/>
    </xf>
    <xf numFmtId="0" fontId="29" fillId="0" borderId="0" xfId="4" applyFont="1" applyAlignment="1">
      <alignment horizontal="center" vertical="center"/>
    </xf>
    <xf numFmtId="0" fontId="27" fillId="0" borderId="0" xfId="4" applyFont="1" applyAlignment="1">
      <alignment horizontal="center" vertical="center" wrapText="1"/>
    </xf>
    <xf numFmtId="0" fontId="27" fillId="0" borderId="0" xfId="4" applyFont="1" applyAlignment="1">
      <alignment horizontal="center" vertical="center"/>
    </xf>
    <xf numFmtId="0" fontId="28" fillId="0" borderId="0" xfId="4" applyFont="1" applyAlignment="1">
      <alignment horizontal="center" vertical="center"/>
    </xf>
    <xf numFmtId="0" fontId="30" fillId="0" borderId="0" xfId="4" applyFont="1" applyAlignment="1">
      <alignment horizontal="left" vertical="center"/>
    </xf>
    <xf numFmtId="0" fontId="29" fillId="0" borderId="0" xfId="4" applyFont="1" applyAlignment="1">
      <alignment horizontal="center" vertical="center"/>
    </xf>
    <xf numFmtId="0" fontId="4" fillId="0" borderId="0" xfId="0" applyFont="1" applyFill="1" applyAlignment="1">
      <alignment horizontal="center" vertical="center"/>
    </xf>
    <xf numFmtId="0" fontId="0" fillId="0" borderId="0" xfId="0" applyAlignment="1">
      <alignment horizontal="right" vertical="center"/>
    </xf>
    <xf numFmtId="0" fontId="1" fillId="0" borderId="19"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7" xfId="0" applyBorder="1" applyAlignment="1">
      <alignment horizontal="right" vertical="center"/>
    </xf>
    <xf numFmtId="0" fontId="6" fillId="0" borderId="19" xfId="0" applyFont="1" applyBorder="1" applyAlignment="1">
      <alignment horizontal="left" vertical="center" wrapText="1"/>
    </xf>
    <xf numFmtId="0" fontId="1" fillId="0" borderId="19" xfId="0" applyFont="1" applyFill="1" applyBorder="1" applyAlignment="1">
      <alignment horizontal="left" vertical="top" wrapText="1"/>
    </xf>
    <xf numFmtId="0" fontId="4" fillId="0" borderId="0" xfId="0" applyFont="1" applyFill="1" applyAlignment="1">
      <alignment horizontal="center" vertical="center" wrapText="1"/>
    </xf>
    <xf numFmtId="0" fontId="6" fillId="0" borderId="19" xfId="0" applyFont="1" applyBorder="1" applyAlignment="1">
      <alignment horizontal="left" vertical="top" wrapText="1"/>
    </xf>
    <xf numFmtId="0" fontId="20" fillId="0" borderId="0" xfId="0" applyFont="1" applyFill="1" applyAlignment="1">
      <alignment horizontal="center" vertical="center"/>
    </xf>
    <xf numFmtId="0" fontId="18" fillId="0" borderId="7" xfId="0" applyFont="1" applyBorder="1" applyAlignment="1">
      <alignment horizontal="right" vertical="center"/>
    </xf>
    <xf numFmtId="0" fontId="0" fillId="0" borderId="0" xfId="0" applyBorder="1" applyAlignment="1">
      <alignment horizontal="right" vertical="center"/>
    </xf>
    <xf numFmtId="0" fontId="6" fillId="0" borderId="7" xfId="0" applyFont="1" applyBorder="1" applyAlignment="1">
      <alignment horizontal="right" vertical="center"/>
    </xf>
    <xf numFmtId="0" fontId="4" fillId="0" borderId="0" xfId="0" applyFont="1" applyFill="1" applyBorder="1" applyAlignment="1">
      <alignment horizont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cellXfs>
  <cellStyles count="5">
    <cellStyle name="常规" xfId="0" builtinId="0"/>
    <cellStyle name="常规 2" xfId="3"/>
    <cellStyle name="常规 3" xfId="4"/>
    <cellStyle name="常规_01" xfId="2"/>
    <cellStyle name="千位分隔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election activeCell="A17" sqref="A17:I17"/>
    </sheetView>
  </sheetViews>
  <sheetFormatPr defaultRowHeight="16.3" x14ac:dyDescent="0.25"/>
  <cols>
    <col min="1" max="9" width="10.21875" style="210" customWidth="1"/>
    <col min="10" max="16384" width="8.88671875" style="210"/>
  </cols>
  <sheetData>
    <row r="1" spans="1:9" ht="24.8" customHeight="1" x14ac:dyDescent="0.25"/>
    <row r="2" spans="1:9" ht="24.8" customHeight="1" x14ac:dyDescent="0.25"/>
    <row r="3" spans="1:9" ht="143.35" customHeight="1" x14ac:dyDescent="0.25">
      <c r="A3" s="213" t="s">
        <v>1060</v>
      </c>
      <c r="B3" s="214"/>
      <c r="C3" s="214"/>
      <c r="D3" s="214"/>
      <c r="E3" s="214"/>
      <c r="F3" s="214"/>
      <c r="G3" s="214"/>
      <c r="H3" s="214"/>
      <c r="I3" s="214"/>
    </row>
    <row r="4" spans="1:9" ht="32.950000000000003" customHeight="1" x14ac:dyDescent="0.25">
      <c r="A4" s="211"/>
    </row>
    <row r="5" spans="1:9" ht="32.950000000000003" customHeight="1" x14ac:dyDescent="0.25"/>
    <row r="6" spans="1:9" ht="32.950000000000003" customHeight="1" x14ac:dyDescent="0.25"/>
    <row r="7" spans="1:9" ht="32.950000000000003" customHeight="1" x14ac:dyDescent="0.25"/>
    <row r="8" spans="1:9" ht="32.950000000000003" customHeight="1" x14ac:dyDescent="0.25"/>
    <row r="9" spans="1:9" ht="32.950000000000003" customHeight="1" x14ac:dyDescent="0.25"/>
    <row r="10" spans="1:9" ht="32.950000000000003" customHeight="1" x14ac:dyDescent="0.25"/>
    <row r="11" spans="1:9" ht="32.950000000000003" customHeight="1" x14ac:dyDescent="0.25"/>
    <row r="12" spans="1:9" ht="32.950000000000003" customHeight="1" x14ac:dyDescent="0.25"/>
    <row r="13" spans="1:9" ht="32.950000000000003" customHeight="1" x14ac:dyDescent="0.25"/>
    <row r="14" spans="1:9" ht="32.950000000000003" customHeight="1" x14ac:dyDescent="0.25"/>
    <row r="15" spans="1:9" ht="32.950000000000003" customHeight="1" x14ac:dyDescent="0.25"/>
    <row r="16" spans="1:9" ht="30.75" customHeight="1" x14ac:dyDescent="0.25">
      <c r="A16" s="215" t="s">
        <v>1058</v>
      </c>
      <c r="B16" s="215"/>
      <c r="C16" s="215"/>
      <c r="D16" s="215"/>
      <c r="E16" s="215"/>
      <c r="F16" s="215"/>
      <c r="G16" s="215"/>
      <c r="H16" s="215"/>
      <c r="I16" s="215"/>
    </row>
    <row r="17" spans="1:9" ht="30.75" customHeight="1" x14ac:dyDescent="0.25">
      <c r="A17" s="215" t="s">
        <v>1061</v>
      </c>
      <c r="B17" s="215"/>
      <c r="C17" s="215"/>
      <c r="D17" s="215"/>
      <c r="E17" s="215"/>
      <c r="F17" s="215"/>
      <c r="G17" s="215"/>
      <c r="H17" s="215"/>
      <c r="I17" s="215"/>
    </row>
  </sheetData>
  <mergeCells count="3">
    <mergeCell ref="A3:I3"/>
    <mergeCell ref="A16:I16"/>
    <mergeCell ref="A17:I17"/>
  </mergeCells>
  <phoneticPr fontId="3" type="noConversion"/>
  <pageMargins left="0.2" right="0.2" top="1.1399999999999999"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showGridLines="0" showZeros="0" topLeftCell="A19" workbookViewId="0">
      <selection activeCell="A3" sqref="A3:XFD3"/>
    </sheetView>
  </sheetViews>
  <sheetFormatPr defaultRowHeight="16.3" x14ac:dyDescent="0.25"/>
  <cols>
    <col min="1" max="1" width="33.77734375" customWidth="1"/>
    <col min="2" max="4" width="14.77734375" customWidth="1"/>
    <col min="5" max="5" width="9.44140625" bestFit="1" customWidth="1"/>
    <col min="6" max="6" width="12.77734375" bestFit="1" customWidth="1"/>
  </cols>
  <sheetData>
    <row r="1" spans="1:7" ht="26.35" customHeight="1" x14ac:dyDescent="0.25">
      <c r="A1" s="218" t="s">
        <v>641</v>
      </c>
      <c r="B1" s="218"/>
      <c r="C1" s="218"/>
      <c r="D1" s="218"/>
    </row>
    <row r="2" spans="1:7" ht="19.55" customHeight="1" x14ac:dyDescent="0.25">
      <c r="A2" s="219" t="s">
        <v>64</v>
      </c>
      <c r="B2" s="219"/>
      <c r="C2" s="219"/>
      <c r="D2" s="219"/>
    </row>
    <row r="3" spans="1:7" ht="55.05" customHeight="1" x14ac:dyDescent="0.25">
      <c r="A3" s="1" t="s">
        <v>65</v>
      </c>
      <c r="B3" s="109" t="s">
        <v>1052</v>
      </c>
      <c r="C3" s="108" t="s">
        <v>1049</v>
      </c>
      <c r="D3" s="2" t="s">
        <v>67</v>
      </c>
      <c r="F3" s="151"/>
    </row>
    <row r="4" spans="1:7" ht="26.5" customHeight="1" x14ac:dyDescent="0.25">
      <c r="A4" s="3" t="s">
        <v>20</v>
      </c>
      <c r="B4" s="35">
        <f>SUM(B5:B19)</f>
        <v>10517597</v>
      </c>
      <c r="C4" s="35">
        <f>SUM(C5:C19)</f>
        <v>11201000</v>
      </c>
      <c r="D4" s="4">
        <f t="shared" ref="D4:D28" si="0">IF(OR(B4=0,C4=0),0,(C4/B4-1)*100)</f>
        <v>6.5</v>
      </c>
      <c r="F4" s="187"/>
      <c r="G4" s="187"/>
    </row>
    <row r="5" spans="1:7" ht="26.5" customHeight="1" x14ac:dyDescent="0.25">
      <c r="A5" s="86" t="s">
        <v>1031</v>
      </c>
      <c r="B5" s="35">
        <f>表一—全区收入!C5</f>
        <v>4247177</v>
      </c>
      <c r="C5" s="5">
        <v>4534000</v>
      </c>
      <c r="D5" s="4">
        <f t="shared" si="0"/>
        <v>6.8</v>
      </c>
    </row>
    <row r="6" spans="1:7" ht="26.5" customHeight="1" x14ac:dyDescent="0.25">
      <c r="A6" s="3" t="s">
        <v>21</v>
      </c>
      <c r="B6" s="35">
        <f>表一—全区收入!C6</f>
        <v>17292</v>
      </c>
      <c r="C6" s="5"/>
      <c r="D6" s="4">
        <f t="shared" si="0"/>
        <v>0</v>
      </c>
    </row>
    <row r="7" spans="1:7" ht="26.5" customHeight="1" x14ac:dyDescent="0.25">
      <c r="A7" s="3" t="s">
        <v>22</v>
      </c>
      <c r="B7" s="35">
        <f>表一—全区收入!C7</f>
        <v>1271260</v>
      </c>
      <c r="C7" s="5">
        <v>1398000</v>
      </c>
      <c r="D7" s="4">
        <f t="shared" si="0"/>
        <v>10</v>
      </c>
    </row>
    <row r="8" spans="1:7" ht="26.5" customHeight="1" x14ac:dyDescent="0.25">
      <c r="A8" s="3" t="s">
        <v>23</v>
      </c>
      <c r="B8" s="35">
        <f>表一—全区收入!C8</f>
        <v>741940</v>
      </c>
      <c r="C8" s="5">
        <v>764000</v>
      </c>
      <c r="D8" s="4">
        <f t="shared" si="0"/>
        <v>3</v>
      </c>
    </row>
    <row r="9" spans="1:7" ht="26.5" customHeight="1" x14ac:dyDescent="0.25">
      <c r="A9" s="3" t="s">
        <v>24</v>
      </c>
      <c r="B9" s="35">
        <f>表一—全区收入!C9</f>
        <v>879726</v>
      </c>
      <c r="C9" s="5">
        <v>915000</v>
      </c>
      <c r="D9" s="4">
        <f t="shared" si="0"/>
        <v>4</v>
      </c>
    </row>
    <row r="10" spans="1:7" ht="26.5" customHeight="1" x14ac:dyDescent="0.25">
      <c r="A10" s="3" t="s">
        <v>25</v>
      </c>
      <c r="B10" s="35">
        <f>表一—全区收入!C10</f>
        <v>666434</v>
      </c>
      <c r="C10" s="5">
        <v>720000</v>
      </c>
      <c r="D10" s="4">
        <f t="shared" si="0"/>
        <v>8</v>
      </c>
    </row>
    <row r="11" spans="1:7" ht="26.5" customHeight="1" x14ac:dyDescent="0.25">
      <c r="A11" s="3" t="s">
        <v>26</v>
      </c>
      <c r="B11" s="35">
        <f>表一—全区收入!C11</f>
        <v>429342</v>
      </c>
      <c r="C11" s="5">
        <v>464000</v>
      </c>
      <c r="D11" s="4">
        <f t="shared" si="0"/>
        <v>8.1</v>
      </c>
    </row>
    <row r="12" spans="1:7" ht="26.5" customHeight="1" x14ac:dyDescent="0.25">
      <c r="A12" s="3" t="s">
        <v>27</v>
      </c>
      <c r="B12" s="35">
        <f>表一—全区收入!C12</f>
        <v>186781</v>
      </c>
      <c r="C12" s="5">
        <v>206000</v>
      </c>
      <c r="D12" s="4">
        <f t="shared" si="0"/>
        <v>10.3</v>
      </c>
    </row>
    <row r="13" spans="1:7" ht="26.5" customHeight="1" x14ac:dyDescent="0.25">
      <c r="A13" s="3" t="s">
        <v>28</v>
      </c>
      <c r="B13" s="35">
        <f>表一—全区收入!C13</f>
        <v>486460</v>
      </c>
      <c r="C13" s="5">
        <v>515000</v>
      </c>
      <c r="D13" s="4">
        <f t="shared" si="0"/>
        <v>5.9</v>
      </c>
    </row>
    <row r="14" spans="1:7" ht="26.5" customHeight="1" x14ac:dyDescent="0.25">
      <c r="A14" s="3" t="s">
        <v>29</v>
      </c>
      <c r="B14" s="35">
        <f>表一—全区收入!C14</f>
        <v>338455</v>
      </c>
      <c r="C14" s="5">
        <v>346000</v>
      </c>
      <c r="D14" s="4">
        <f t="shared" si="0"/>
        <v>2.2000000000000002</v>
      </c>
    </row>
    <row r="15" spans="1:7" ht="26.5" customHeight="1" x14ac:dyDescent="0.25">
      <c r="A15" s="86" t="s">
        <v>120</v>
      </c>
      <c r="B15" s="35">
        <f>表一—全区收入!C15</f>
        <v>162002</v>
      </c>
      <c r="C15" s="5">
        <v>179000</v>
      </c>
      <c r="D15" s="4">
        <f t="shared" si="0"/>
        <v>10.5</v>
      </c>
    </row>
    <row r="16" spans="1:7" ht="26.5" customHeight="1" x14ac:dyDescent="0.25">
      <c r="A16" s="3" t="s">
        <v>30</v>
      </c>
      <c r="B16" s="35">
        <f>表一—全区收入!C16</f>
        <v>633200</v>
      </c>
      <c r="C16" s="5">
        <v>634000</v>
      </c>
      <c r="D16" s="4">
        <f t="shared" si="0"/>
        <v>0.1</v>
      </c>
    </row>
    <row r="17" spans="1:4" ht="26.5" customHeight="1" x14ac:dyDescent="0.25">
      <c r="A17" s="3" t="s">
        <v>31</v>
      </c>
      <c r="B17" s="35">
        <f>表一—全区收入!C17</f>
        <v>424457</v>
      </c>
      <c r="C17" s="5">
        <v>490000</v>
      </c>
      <c r="D17" s="4">
        <f t="shared" si="0"/>
        <v>15.4</v>
      </c>
    </row>
    <row r="18" spans="1:4" ht="26.5" customHeight="1" x14ac:dyDescent="0.25">
      <c r="A18" s="86" t="s">
        <v>650</v>
      </c>
      <c r="B18" s="35">
        <f>表一—全区收入!C18</f>
        <v>33071</v>
      </c>
      <c r="C18" s="172">
        <v>36000</v>
      </c>
      <c r="D18" s="167">
        <f t="shared" si="0"/>
        <v>8.9</v>
      </c>
    </row>
    <row r="19" spans="1:4" ht="26.5" customHeight="1" x14ac:dyDescent="0.25">
      <c r="A19" s="110" t="s">
        <v>211</v>
      </c>
      <c r="B19" s="35">
        <f>表一—全区收入!C19</f>
        <v>0</v>
      </c>
      <c r="C19" s="35"/>
      <c r="D19" s="4">
        <f t="shared" si="0"/>
        <v>0</v>
      </c>
    </row>
    <row r="20" spans="1:4" ht="26.5" customHeight="1" x14ac:dyDescent="0.25">
      <c r="A20" s="3" t="s">
        <v>32</v>
      </c>
      <c r="B20" s="35">
        <f>SUM(B21:B28)</f>
        <v>4797022</v>
      </c>
      <c r="C20" s="35">
        <f>SUM(C21:C28)</f>
        <v>4879000</v>
      </c>
      <c r="D20" s="4">
        <f t="shared" si="0"/>
        <v>1.7</v>
      </c>
    </row>
    <row r="21" spans="1:4" ht="26.5" customHeight="1" x14ac:dyDescent="0.25">
      <c r="A21" s="3" t="s">
        <v>33</v>
      </c>
      <c r="B21" s="35">
        <f>表一—全区收入!C21</f>
        <v>1499961</v>
      </c>
      <c r="C21" s="5">
        <v>1440000</v>
      </c>
      <c r="D21" s="4">
        <f t="shared" si="0"/>
        <v>-4</v>
      </c>
    </row>
    <row r="22" spans="1:4" ht="26.5" customHeight="1" x14ac:dyDescent="0.25">
      <c r="A22" s="3" t="s">
        <v>34</v>
      </c>
      <c r="B22" s="35">
        <f>表一—全区收入!C22</f>
        <v>776929</v>
      </c>
      <c r="C22" s="5">
        <v>792500</v>
      </c>
      <c r="D22" s="4">
        <f t="shared" si="0"/>
        <v>2</v>
      </c>
    </row>
    <row r="23" spans="1:4" ht="26.5" customHeight="1" x14ac:dyDescent="0.25">
      <c r="A23" s="3" t="s">
        <v>35</v>
      </c>
      <c r="B23" s="35">
        <f>表一—全区收入!C23</f>
        <v>499084</v>
      </c>
      <c r="C23" s="5">
        <v>520000</v>
      </c>
      <c r="D23" s="4">
        <f t="shared" si="0"/>
        <v>4.2</v>
      </c>
    </row>
    <row r="24" spans="1:4" ht="26.5" customHeight="1" x14ac:dyDescent="0.25">
      <c r="A24" s="3" t="s">
        <v>36</v>
      </c>
      <c r="B24" s="35">
        <f>表一—全区收入!C24</f>
        <v>198273</v>
      </c>
      <c r="C24" s="5">
        <v>205000</v>
      </c>
      <c r="D24" s="4">
        <f t="shared" si="0"/>
        <v>3.4</v>
      </c>
    </row>
    <row r="25" spans="1:4" ht="26.5" customHeight="1" x14ac:dyDescent="0.25">
      <c r="A25" s="3" t="s">
        <v>82</v>
      </c>
      <c r="B25" s="35">
        <f>表一—全区收入!C25</f>
        <v>1263481</v>
      </c>
      <c r="C25" s="5">
        <v>1335000</v>
      </c>
      <c r="D25" s="4">
        <f t="shared" si="0"/>
        <v>5.7</v>
      </c>
    </row>
    <row r="26" spans="1:4" ht="26.5" customHeight="1" x14ac:dyDescent="0.25">
      <c r="A26" s="86" t="s">
        <v>161</v>
      </c>
      <c r="B26" s="35">
        <f>表一—全区收入!C26</f>
        <v>36458</v>
      </c>
      <c r="C26" s="41">
        <v>36500</v>
      </c>
      <c r="D26" s="4">
        <f t="shared" si="0"/>
        <v>0.1</v>
      </c>
    </row>
    <row r="27" spans="1:4" ht="26.5" customHeight="1" x14ac:dyDescent="0.25">
      <c r="A27" s="112" t="s">
        <v>162</v>
      </c>
      <c r="B27" s="35">
        <f>表一—全区收入!C27</f>
        <v>195998</v>
      </c>
      <c r="C27" s="186">
        <v>200000</v>
      </c>
      <c r="D27" s="4">
        <f t="shared" si="0"/>
        <v>2</v>
      </c>
    </row>
    <row r="28" spans="1:4" ht="26.5" customHeight="1" x14ac:dyDescent="0.25">
      <c r="A28" s="3" t="s">
        <v>37</v>
      </c>
      <c r="B28" s="35">
        <f>表一—全区收入!C28</f>
        <v>326838</v>
      </c>
      <c r="C28" s="186">
        <v>350000</v>
      </c>
      <c r="D28" s="4">
        <f t="shared" si="0"/>
        <v>7.1</v>
      </c>
    </row>
    <row r="29" spans="1:4" ht="26.5" customHeight="1" x14ac:dyDescent="0.25">
      <c r="A29" s="3"/>
      <c r="B29" s="168"/>
      <c r="C29" s="119"/>
      <c r="D29" s="167"/>
    </row>
    <row r="30" spans="1:4" ht="26.5" customHeight="1" x14ac:dyDescent="0.25">
      <c r="A30" s="3"/>
      <c r="B30" s="35"/>
      <c r="C30" s="31"/>
      <c r="D30" s="4"/>
    </row>
    <row r="31" spans="1:4" ht="26.5" customHeight="1" x14ac:dyDescent="0.25">
      <c r="A31" s="17" t="s">
        <v>89</v>
      </c>
      <c r="B31" s="23">
        <f>SUM(B4,B20)</f>
        <v>15314619</v>
      </c>
      <c r="C31" s="23">
        <f>SUM(C4,C20)</f>
        <v>16080000</v>
      </c>
      <c r="D31" s="24">
        <f t="shared" ref="D31" si="1">IF(OR(B31=0,C31=0),0,(C31/B31-1)*100)</f>
        <v>5</v>
      </c>
    </row>
    <row r="32" spans="1:4" ht="20.25" customHeight="1" x14ac:dyDescent="0.25"/>
    <row r="33" spans="3:3" x14ac:dyDescent="0.25">
      <c r="C33" s="187"/>
    </row>
    <row r="34" spans="3:3" x14ac:dyDescent="0.25">
      <c r="C34" s="187"/>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sheetData>
  <mergeCells count="2">
    <mergeCell ref="A1:D1"/>
    <mergeCell ref="A2:D2"/>
  </mergeCells>
  <phoneticPr fontId="3" type="noConversion"/>
  <printOptions horizontalCentered="1" verticalCentered="1"/>
  <pageMargins left="0.74803149606299213" right="0.74803149606299213" top="0.47244094488188981" bottom="0.51181102362204722" header="0.51181102362204722" footer="0.24"/>
  <pageSetup paperSize="9" orientation="portrait" r:id="rId1"/>
  <headerFooter alignWithMargins="0">
    <oddFooter>&amp;C-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showGridLines="0" showZeros="0" zoomScaleNormal="100" workbookViewId="0">
      <selection activeCell="H25" sqref="H25"/>
    </sheetView>
  </sheetViews>
  <sheetFormatPr defaultRowHeight="16.3" x14ac:dyDescent="0.25"/>
  <cols>
    <col min="1" max="1" width="33.77734375" customWidth="1"/>
    <col min="2" max="4" width="14.77734375" customWidth="1"/>
  </cols>
  <sheetData>
    <row r="1" spans="1:4" ht="26.35" customHeight="1" x14ac:dyDescent="0.25">
      <c r="A1" s="218" t="s">
        <v>642</v>
      </c>
      <c r="B1" s="218"/>
      <c r="C1" s="218"/>
      <c r="D1" s="218"/>
    </row>
    <row r="2" spans="1:4" ht="26.35" customHeight="1" x14ac:dyDescent="0.25">
      <c r="A2" s="219" t="s">
        <v>50</v>
      </c>
      <c r="B2" s="219"/>
      <c r="C2" s="219"/>
      <c r="D2" s="219"/>
    </row>
    <row r="3" spans="1:4" ht="55.55" customHeight="1" x14ac:dyDescent="0.25">
      <c r="A3" s="1" t="s">
        <v>63</v>
      </c>
      <c r="B3" s="109" t="s">
        <v>643</v>
      </c>
      <c r="C3" s="108" t="s">
        <v>1049</v>
      </c>
      <c r="D3" s="2" t="s">
        <v>66</v>
      </c>
    </row>
    <row r="4" spans="1:4" ht="26.5" customHeight="1" x14ac:dyDescent="0.25">
      <c r="A4" s="3" t="s">
        <v>90</v>
      </c>
      <c r="B4" s="9">
        <v>2850000</v>
      </c>
      <c r="C4" s="9">
        <v>3430000</v>
      </c>
      <c r="D4" s="4">
        <f>IFERROR((C4/B4-1)*100,0)</f>
        <v>20.399999999999999</v>
      </c>
    </row>
    <row r="5" spans="1:4" ht="26.5" customHeight="1" x14ac:dyDescent="0.25">
      <c r="A5" s="3" t="s">
        <v>91</v>
      </c>
      <c r="B5" s="9">
        <v>1800</v>
      </c>
      <c r="C5" s="9">
        <v>1000</v>
      </c>
      <c r="D5" s="4">
        <f t="shared" ref="D5:D30" si="0">IFERROR((C5/B5-1)*100,0)</f>
        <v>-44.4</v>
      </c>
    </row>
    <row r="6" spans="1:4" ht="26.5" customHeight="1" x14ac:dyDescent="0.25">
      <c r="A6" s="3" t="s">
        <v>92</v>
      </c>
      <c r="B6" s="9">
        <v>55000</v>
      </c>
      <c r="C6" s="9">
        <v>41000</v>
      </c>
      <c r="D6" s="4">
        <f t="shared" si="0"/>
        <v>-25.5</v>
      </c>
    </row>
    <row r="7" spans="1:4" ht="26.5" customHeight="1" x14ac:dyDescent="0.25">
      <c r="A7" s="3" t="s">
        <v>93</v>
      </c>
      <c r="B7" s="9">
        <v>1980000</v>
      </c>
      <c r="C7" s="9">
        <v>3010000</v>
      </c>
      <c r="D7" s="4">
        <f t="shared" si="0"/>
        <v>52</v>
      </c>
    </row>
    <row r="8" spans="1:4" ht="26.5" customHeight="1" x14ac:dyDescent="0.25">
      <c r="A8" s="3" t="s">
        <v>94</v>
      </c>
      <c r="B8" s="9">
        <v>6644000</v>
      </c>
      <c r="C8" s="9">
        <v>7045000</v>
      </c>
      <c r="D8" s="4">
        <f t="shared" si="0"/>
        <v>6</v>
      </c>
    </row>
    <row r="9" spans="1:4" ht="26.5" customHeight="1" x14ac:dyDescent="0.25">
      <c r="A9" s="3" t="s">
        <v>95</v>
      </c>
      <c r="B9" s="9">
        <v>410000</v>
      </c>
      <c r="C9" s="9">
        <v>415000</v>
      </c>
      <c r="D9" s="4">
        <f t="shared" si="0"/>
        <v>1.2</v>
      </c>
    </row>
    <row r="10" spans="1:4" ht="26.5" customHeight="1" x14ac:dyDescent="0.25">
      <c r="A10" s="3" t="s">
        <v>749</v>
      </c>
      <c r="B10" s="9">
        <v>783000</v>
      </c>
      <c r="C10" s="9">
        <v>791000</v>
      </c>
      <c r="D10" s="4">
        <f t="shared" si="0"/>
        <v>1</v>
      </c>
    </row>
    <row r="11" spans="1:4" ht="26.5" customHeight="1" x14ac:dyDescent="0.25">
      <c r="A11" s="3" t="s">
        <v>756</v>
      </c>
      <c r="B11" s="9">
        <v>4950000</v>
      </c>
      <c r="C11" s="9">
        <v>5450000</v>
      </c>
      <c r="D11" s="4">
        <f t="shared" si="0"/>
        <v>10.1</v>
      </c>
    </row>
    <row r="12" spans="1:4" ht="26.5" customHeight="1" x14ac:dyDescent="0.25">
      <c r="A12" s="86" t="s">
        <v>750</v>
      </c>
      <c r="B12" s="9">
        <v>2250000</v>
      </c>
      <c r="C12" s="9">
        <v>2441000</v>
      </c>
      <c r="D12" s="4">
        <f t="shared" si="0"/>
        <v>8.5</v>
      </c>
    </row>
    <row r="13" spans="1:4" ht="26.5" customHeight="1" x14ac:dyDescent="0.25">
      <c r="A13" s="3" t="s">
        <v>99</v>
      </c>
      <c r="B13" s="9">
        <v>650000</v>
      </c>
      <c r="C13" s="9">
        <v>660000</v>
      </c>
      <c r="D13" s="4">
        <f t="shared" si="0"/>
        <v>1.5</v>
      </c>
    </row>
    <row r="14" spans="1:4" ht="26.5" customHeight="1" x14ac:dyDescent="0.25">
      <c r="A14" s="3" t="s">
        <v>100</v>
      </c>
      <c r="B14" s="9">
        <v>2250000</v>
      </c>
      <c r="C14" s="9">
        <v>2365000</v>
      </c>
      <c r="D14" s="4">
        <f t="shared" si="0"/>
        <v>5.0999999999999996</v>
      </c>
    </row>
    <row r="15" spans="1:4" ht="26.5" customHeight="1" x14ac:dyDescent="0.25">
      <c r="A15" s="3" t="s">
        <v>101</v>
      </c>
      <c r="B15" s="9">
        <v>5500000</v>
      </c>
      <c r="C15" s="9">
        <v>5800000</v>
      </c>
      <c r="D15" s="4">
        <f t="shared" si="0"/>
        <v>5.5</v>
      </c>
    </row>
    <row r="16" spans="1:4" ht="26.5" customHeight="1" x14ac:dyDescent="0.25">
      <c r="A16" s="3" t="s">
        <v>102</v>
      </c>
      <c r="B16" s="9">
        <v>2580000</v>
      </c>
      <c r="C16" s="9">
        <v>2650000</v>
      </c>
      <c r="D16" s="4">
        <f t="shared" si="0"/>
        <v>2.7</v>
      </c>
    </row>
    <row r="17" spans="1:4" ht="26.5" customHeight="1" x14ac:dyDescent="0.25">
      <c r="A17" s="3" t="s">
        <v>103</v>
      </c>
      <c r="B17" s="9">
        <v>610000</v>
      </c>
      <c r="C17" s="9">
        <v>633000</v>
      </c>
      <c r="D17" s="4">
        <f t="shared" si="0"/>
        <v>3.8</v>
      </c>
    </row>
    <row r="18" spans="1:4" ht="26.5" customHeight="1" x14ac:dyDescent="0.25">
      <c r="A18" s="3" t="s">
        <v>104</v>
      </c>
      <c r="B18" s="9">
        <v>320000</v>
      </c>
      <c r="C18" s="9">
        <v>321000</v>
      </c>
      <c r="D18" s="4">
        <f t="shared" si="0"/>
        <v>0.3</v>
      </c>
    </row>
    <row r="19" spans="1:4" ht="26.5" customHeight="1" x14ac:dyDescent="0.25">
      <c r="A19" s="3" t="s">
        <v>105</v>
      </c>
      <c r="B19" s="13">
        <v>160000</v>
      </c>
      <c r="C19" s="9">
        <v>2000</v>
      </c>
      <c r="D19" s="4">
        <f t="shared" si="0"/>
        <v>-98.8</v>
      </c>
    </row>
    <row r="20" spans="1:4" ht="26.5" customHeight="1" x14ac:dyDescent="0.25">
      <c r="A20" s="39" t="s">
        <v>107</v>
      </c>
      <c r="B20" s="13">
        <v>0</v>
      </c>
      <c r="C20" s="9"/>
      <c r="D20" s="4">
        <f t="shared" si="0"/>
        <v>0</v>
      </c>
    </row>
    <row r="21" spans="1:4" ht="26.5" customHeight="1" x14ac:dyDescent="0.25">
      <c r="A21" s="86" t="s">
        <v>751</v>
      </c>
      <c r="B21" s="13">
        <v>466000</v>
      </c>
      <c r="C21" s="9">
        <v>306000</v>
      </c>
      <c r="D21" s="4">
        <f t="shared" si="0"/>
        <v>-34.299999999999997</v>
      </c>
    </row>
    <row r="22" spans="1:4" ht="26.5" customHeight="1" x14ac:dyDescent="0.25">
      <c r="A22" s="3" t="s">
        <v>109</v>
      </c>
      <c r="B22" s="13">
        <v>1720000</v>
      </c>
      <c r="C22" s="9">
        <v>2150000</v>
      </c>
      <c r="D22" s="4">
        <f t="shared" si="0"/>
        <v>25</v>
      </c>
    </row>
    <row r="23" spans="1:4" ht="26.5" customHeight="1" x14ac:dyDescent="0.25">
      <c r="A23" s="3" t="s">
        <v>110</v>
      </c>
      <c r="B23" s="13">
        <v>210000</v>
      </c>
      <c r="C23" s="9">
        <v>159000</v>
      </c>
      <c r="D23" s="4">
        <f t="shared" si="0"/>
        <v>-24.3</v>
      </c>
    </row>
    <row r="24" spans="1:4" ht="26.5" customHeight="1" x14ac:dyDescent="0.25">
      <c r="A24" s="112" t="s">
        <v>752</v>
      </c>
      <c r="B24" s="13"/>
      <c r="C24" s="175">
        <v>109000</v>
      </c>
      <c r="D24" s="4">
        <f>IFERROR((C24/B24-1)*100,0)</f>
        <v>0</v>
      </c>
    </row>
    <row r="25" spans="1:4" ht="26.5" customHeight="1" x14ac:dyDescent="0.25">
      <c r="A25" s="86" t="s">
        <v>753</v>
      </c>
      <c r="B25" s="13">
        <v>380000</v>
      </c>
      <c r="C25" s="9">
        <v>410000</v>
      </c>
      <c r="D25" s="4">
        <f t="shared" si="0"/>
        <v>7.9</v>
      </c>
    </row>
    <row r="26" spans="1:4" ht="26.5" customHeight="1" x14ac:dyDescent="0.25">
      <c r="A26" s="86" t="s">
        <v>754</v>
      </c>
      <c r="B26" s="13">
        <v>2129421</v>
      </c>
      <c r="C26" s="9">
        <v>1222500</v>
      </c>
      <c r="D26" s="4">
        <f t="shared" si="0"/>
        <v>-42.6</v>
      </c>
    </row>
    <row r="27" spans="1:4" ht="26.5" customHeight="1" x14ac:dyDescent="0.25">
      <c r="A27" s="86" t="s">
        <v>757</v>
      </c>
      <c r="B27" s="13">
        <v>993679</v>
      </c>
      <c r="C27" s="9">
        <v>1353000</v>
      </c>
      <c r="D27" s="4">
        <f t="shared" si="0"/>
        <v>36.200000000000003</v>
      </c>
    </row>
    <row r="28" spans="1:4" ht="26.5" customHeight="1" x14ac:dyDescent="0.25">
      <c r="A28" s="184" t="s">
        <v>758</v>
      </c>
      <c r="B28" s="6">
        <v>19100</v>
      </c>
      <c r="C28" s="9">
        <v>21500</v>
      </c>
      <c r="D28" s="4">
        <f t="shared" si="0"/>
        <v>12.6</v>
      </c>
    </row>
    <row r="29" spans="1:4" ht="26.5" customHeight="1" x14ac:dyDescent="0.25">
      <c r="A29" s="27"/>
      <c r="B29" s="6"/>
      <c r="C29" s="13"/>
      <c r="D29" s="4"/>
    </row>
    <row r="30" spans="1:4" ht="26.5" customHeight="1" x14ac:dyDescent="0.25">
      <c r="A30" s="17" t="s">
        <v>88</v>
      </c>
      <c r="B30" s="28">
        <f>SUM(B4:B28)</f>
        <v>37912000</v>
      </c>
      <c r="C30" s="28">
        <f>SUM(C4:C28)</f>
        <v>40786000</v>
      </c>
      <c r="D30" s="24">
        <f t="shared" si="0"/>
        <v>7.6</v>
      </c>
    </row>
    <row r="31" spans="1:4" x14ac:dyDescent="0.25">
      <c r="B31" s="3"/>
      <c r="C31" s="59"/>
      <c r="D31" s="3"/>
    </row>
    <row r="32" spans="1:4" x14ac:dyDescent="0.25">
      <c r="C32" s="209"/>
    </row>
    <row r="33" spans="3:3" x14ac:dyDescent="0.25">
      <c r="C33" s="208"/>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sheetData>
  <mergeCells count="2">
    <mergeCell ref="A1:D1"/>
    <mergeCell ref="A2:D2"/>
  </mergeCells>
  <phoneticPr fontId="3" type="noConversion"/>
  <printOptions horizontalCentered="1" verticalCentered="1"/>
  <pageMargins left="0.74803149606299213" right="0.74803149606299213" top="0.54" bottom="0.53" header="0.51181102362204722" footer="0.24"/>
  <pageSetup paperSize="9" orientation="portrait" r:id="rId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0"/>
  <sheetViews>
    <sheetView showGridLines="0" showZeros="0" workbookViewId="0">
      <pane xSplit="1" ySplit="3" topLeftCell="B4" activePane="bottomRight" state="frozen"/>
      <selection sqref="A1:D1"/>
      <selection pane="topRight" sqref="A1:D1"/>
      <selection pane="bottomLeft" sqref="A1:D1"/>
      <selection pane="bottomRight" activeCell="A3" sqref="A3"/>
    </sheetView>
  </sheetViews>
  <sheetFormatPr defaultRowHeight="16.3" x14ac:dyDescent="0.25"/>
  <cols>
    <col min="1" max="1" width="34.77734375" customWidth="1"/>
    <col min="2" max="4" width="14.77734375" customWidth="1"/>
  </cols>
  <sheetData>
    <row r="1" spans="1:5" ht="26.35" customHeight="1" x14ac:dyDescent="0.25">
      <c r="A1" s="218" t="s">
        <v>644</v>
      </c>
      <c r="B1" s="218"/>
      <c r="C1" s="218"/>
      <c r="D1" s="218"/>
    </row>
    <row r="2" spans="1:5" ht="19.55" customHeight="1" x14ac:dyDescent="0.25">
      <c r="A2" s="219" t="s">
        <v>50</v>
      </c>
      <c r="B2" s="219"/>
      <c r="C2" s="219"/>
      <c r="D2" s="219"/>
    </row>
    <row r="3" spans="1:5" ht="55.05" customHeight="1" x14ac:dyDescent="0.25">
      <c r="A3" s="1" t="s">
        <v>63</v>
      </c>
      <c r="B3" s="109" t="s">
        <v>1050</v>
      </c>
      <c r="C3" s="108" t="s">
        <v>1049</v>
      </c>
      <c r="D3" s="2" t="s">
        <v>67</v>
      </c>
      <c r="E3" s="3"/>
    </row>
    <row r="4" spans="1:5" ht="27.2" customHeight="1" x14ac:dyDescent="0.25">
      <c r="A4" s="74" t="s">
        <v>20</v>
      </c>
      <c r="B4" s="6">
        <f>SUM(B5:B18)</f>
        <v>1328516</v>
      </c>
      <c r="C4" s="6">
        <f>SUM(C5:C18)</f>
        <v>1640500</v>
      </c>
      <c r="D4" s="4">
        <f>IF(B4=0,0,(C4/B4-1)*100)</f>
        <v>23.5</v>
      </c>
      <c r="E4" s="3"/>
    </row>
    <row r="5" spans="1:5" ht="27.2" customHeight="1" x14ac:dyDescent="0.25">
      <c r="A5" s="118" t="s">
        <v>1032</v>
      </c>
      <c r="B5" s="25">
        <v>375410</v>
      </c>
      <c r="C5" s="25">
        <v>470500</v>
      </c>
      <c r="D5" s="4">
        <f t="shared" ref="D5:D27" si="0">IF(B5=0,0,(C5/B5-1)*100)</f>
        <v>25.3</v>
      </c>
      <c r="E5" s="3"/>
    </row>
    <row r="6" spans="1:5" ht="27.2" customHeight="1" x14ac:dyDescent="0.25">
      <c r="A6" s="21" t="s">
        <v>22</v>
      </c>
      <c r="B6" s="25">
        <v>205169</v>
      </c>
      <c r="C6" s="25">
        <v>312000</v>
      </c>
      <c r="D6" s="4">
        <f t="shared" si="0"/>
        <v>52.1</v>
      </c>
      <c r="E6" s="3"/>
    </row>
    <row r="7" spans="1:5" ht="27.2" customHeight="1" x14ac:dyDescent="0.25">
      <c r="A7" s="21" t="s">
        <v>624</v>
      </c>
      <c r="B7" s="25">
        <v>88215</v>
      </c>
      <c r="C7" s="25">
        <v>83000</v>
      </c>
      <c r="D7" s="4">
        <f t="shared" si="0"/>
        <v>-5.9</v>
      </c>
      <c r="E7" s="3"/>
    </row>
    <row r="8" spans="1:5" ht="27.2" customHeight="1" x14ac:dyDescent="0.25">
      <c r="A8" s="117" t="s">
        <v>625</v>
      </c>
      <c r="B8" s="25">
        <v>400795</v>
      </c>
      <c r="C8" s="25">
        <v>457400</v>
      </c>
      <c r="D8" s="4">
        <f t="shared" si="0"/>
        <v>14.1</v>
      </c>
      <c r="E8" s="3"/>
    </row>
    <row r="9" spans="1:5" ht="27.2" customHeight="1" x14ac:dyDescent="0.25">
      <c r="A9" s="86" t="s">
        <v>626</v>
      </c>
      <c r="B9" s="161">
        <v>51761</v>
      </c>
      <c r="C9" s="161">
        <v>84000</v>
      </c>
      <c r="D9" s="4">
        <f t="shared" si="0"/>
        <v>62.3</v>
      </c>
      <c r="E9" s="3"/>
    </row>
    <row r="10" spans="1:5" ht="27.2" customHeight="1" x14ac:dyDescent="0.25">
      <c r="A10" s="86" t="s">
        <v>627</v>
      </c>
      <c r="B10" s="161">
        <v>45075</v>
      </c>
      <c r="C10" s="161">
        <v>57800</v>
      </c>
      <c r="D10" s="4">
        <f t="shared" si="0"/>
        <v>28.2</v>
      </c>
      <c r="E10" s="3"/>
    </row>
    <row r="11" spans="1:5" ht="27.2" customHeight="1" x14ac:dyDescent="0.25">
      <c r="A11" s="86" t="s">
        <v>628</v>
      </c>
      <c r="B11" s="161">
        <v>17349</v>
      </c>
      <c r="C11" s="161">
        <v>24700</v>
      </c>
      <c r="D11" s="4">
        <f t="shared" si="0"/>
        <v>42.4</v>
      </c>
      <c r="E11" s="3"/>
    </row>
    <row r="12" spans="1:5" ht="27.2" customHeight="1" x14ac:dyDescent="0.25">
      <c r="A12" s="86" t="s">
        <v>629</v>
      </c>
      <c r="B12" s="161">
        <v>38496</v>
      </c>
      <c r="C12" s="161">
        <v>52600</v>
      </c>
      <c r="D12" s="4">
        <f t="shared" si="0"/>
        <v>36.6</v>
      </c>
      <c r="E12" s="3"/>
    </row>
    <row r="13" spans="1:5" ht="27.2" customHeight="1" x14ac:dyDescent="0.25">
      <c r="A13" s="86" t="s">
        <v>630</v>
      </c>
      <c r="B13" s="161">
        <v>34475</v>
      </c>
      <c r="C13" s="161">
        <v>34500</v>
      </c>
      <c r="D13" s="4">
        <f t="shared" si="0"/>
        <v>0.1</v>
      </c>
      <c r="E13" s="3"/>
    </row>
    <row r="14" spans="1:5" ht="27.2" customHeight="1" x14ac:dyDescent="0.25">
      <c r="A14" s="86" t="s">
        <v>631</v>
      </c>
      <c r="B14" s="161">
        <v>11078</v>
      </c>
      <c r="C14" s="161">
        <v>14000</v>
      </c>
      <c r="D14" s="4">
        <f t="shared" si="0"/>
        <v>26.4</v>
      </c>
      <c r="E14" s="3"/>
    </row>
    <row r="15" spans="1:5" ht="27.2" customHeight="1" x14ac:dyDescent="0.25">
      <c r="A15" s="86" t="s">
        <v>632</v>
      </c>
      <c r="B15" s="161">
        <v>30293</v>
      </c>
      <c r="C15" s="161">
        <v>13000</v>
      </c>
      <c r="D15" s="4">
        <f t="shared" si="0"/>
        <v>-57.1</v>
      </c>
      <c r="E15" s="3"/>
    </row>
    <row r="16" spans="1:5" ht="27.2" customHeight="1" x14ac:dyDescent="0.25">
      <c r="A16" s="86" t="s">
        <v>633</v>
      </c>
      <c r="B16" s="161">
        <v>30400</v>
      </c>
      <c r="C16" s="161">
        <v>32000</v>
      </c>
      <c r="D16" s="4">
        <f t="shared" si="0"/>
        <v>5.3</v>
      </c>
      <c r="E16" s="3"/>
    </row>
    <row r="17" spans="1:5" ht="27.2" customHeight="1" x14ac:dyDescent="0.25">
      <c r="A17" s="86" t="s">
        <v>657</v>
      </c>
      <c r="B17" s="161"/>
      <c r="C17" s="161">
        <v>5000</v>
      </c>
      <c r="D17" s="4">
        <f t="shared" si="0"/>
        <v>0</v>
      </c>
      <c r="E17" s="3"/>
    </row>
    <row r="18" spans="1:5" ht="27.2" customHeight="1" x14ac:dyDescent="0.25">
      <c r="A18" s="86" t="s">
        <v>658</v>
      </c>
      <c r="B18" s="161"/>
      <c r="C18" s="161"/>
      <c r="D18" s="4">
        <f t="shared" si="0"/>
        <v>0</v>
      </c>
      <c r="E18" s="3"/>
    </row>
    <row r="19" spans="1:5" ht="27.2" customHeight="1" x14ac:dyDescent="0.25">
      <c r="A19" s="3" t="s">
        <v>32</v>
      </c>
      <c r="B19" s="6">
        <f>SUM(B20:B29)</f>
        <v>664500</v>
      </c>
      <c r="C19" s="6">
        <f>SUM(C20:C29)</f>
        <v>760500</v>
      </c>
      <c r="D19" s="4">
        <f t="shared" si="0"/>
        <v>14.4</v>
      </c>
      <c r="E19" s="3"/>
    </row>
    <row r="20" spans="1:5" ht="27.2" customHeight="1" x14ac:dyDescent="0.25">
      <c r="A20" s="3" t="s">
        <v>33</v>
      </c>
      <c r="B20" s="25">
        <v>130000</v>
      </c>
      <c r="C20" s="25">
        <v>189000</v>
      </c>
      <c r="D20" s="4">
        <f t="shared" si="0"/>
        <v>45.4</v>
      </c>
      <c r="E20" s="3"/>
    </row>
    <row r="21" spans="1:5" ht="27.2" customHeight="1" x14ac:dyDescent="0.25">
      <c r="A21" s="3" t="s">
        <v>34</v>
      </c>
      <c r="B21" s="25">
        <v>126100</v>
      </c>
      <c r="C21" s="25">
        <v>127500</v>
      </c>
      <c r="D21" s="4">
        <f t="shared" si="0"/>
        <v>1.1000000000000001</v>
      </c>
      <c r="E21" s="3"/>
    </row>
    <row r="22" spans="1:5" ht="27.2" customHeight="1" x14ac:dyDescent="0.25">
      <c r="A22" s="3" t="s">
        <v>35</v>
      </c>
      <c r="B22" s="25">
        <v>57200</v>
      </c>
      <c r="C22" s="25">
        <v>53000</v>
      </c>
      <c r="D22" s="4">
        <f t="shared" si="0"/>
        <v>-7.3</v>
      </c>
      <c r="E22" s="3"/>
    </row>
    <row r="23" spans="1:5" ht="27.2" customHeight="1" x14ac:dyDescent="0.25">
      <c r="A23" s="3" t="s">
        <v>69</v>
      </c>
      <c r="B23" s="25">
        <v>2200</v>
      </c>
      <c r="C23" s="25">
        <v>5000</v>
      </c>
      <c r="D23" s="4">
        <f t="shared" si="0"/>
        <v>127.3</v>
      </c>
    </row>
    <row r="24" spans="1:5" ht="27.2" customHeight="1" x14ac:dyDescent="0.25">
      <c r="A24" s="75" t="s">
        <v>84</v>
      </c>
      <c r="B24" s="161">
        <v>339000</v>
      </c>
      <c r="C24" s="154">
        <v>255000</v>
      </c>
      <c r="D24" s="4">
        <f t="shared" si="0"/>
        <v>-24.8</v>
      </c>
    </row>
    <row r="25" spans="1:5" ht="27.2" customHeight="1" x14ac:dyDescent="0.25">
      <c r="A25" s="3" t="s">
        <v>160</v>
      </c>
      <c r="B25" s="161">
        <v>0</v>
      </c>
      <c r="C25" s="154">
        <v>0</v>
      </c>
      <c r="D25" s="4">
        <f t="shared" si="0"/>
        <v>0</v>
      </c>
    </row>
    <row r="26" spans="1:5" ht="27.2" customHeight="1" x14ac:dyDescent="0.25">
      <c r="A26" s="3" t="s">
        <v>163</v>
      </c>
      <c r="B26" s="161">
        <v>0</v>
      </c>
      <c r="C26" s="154">
        <v>0</v>
      </c>
      <c r="D26" s="4">
        <f t="shared" si="0"/>
        <v>0</v>
      </c>
    </row>
    <row r="27" spans="1:5" ht="27.2" customHeight="1" x14ac:dyDescent="0.25">
      <c r="A27" s="3" t="s">
        <v>37</v>
      </c>
      <c r="B27" s="161">
        <v>10000</v>
      </c>
      <c r="C27" s="154">
        <v>131000</v>
      </c>
      <c r="D27" s="4">
        <f t="shared" si="0"/>
        <v>1210</v>
      </c>
    </row>
    <row r="28" spans="1:5" ht="27.2" customHeight="1" x14ac:dyDescent="0.25">
      <c r="A28" s="3"/>
      <c r="B28" s="161"/>
      <c r="C28" s="154"/>
      <c r="D28" s="167"/>
    </row>
    <row r="29" spans="1:5" ht="27.2" customHeight="1" x14ac:dyDescent="0.25">
      <c r="A29" s="3"/>
      <c r="B29" s="161"/>
      <c r="C29" s="154"/>
      <c r="D29" s="4"/>
    </row>
    <row r="30" spans="1:5" ht="27.2" customHeight="1" x14ac:dyDescent="0.25">
      <c r="A30" s="17" t="s">
        <v>89</v>
      </c>
      <c r="B30" s="23">
        <f>SUM(B4,B19)</f>
        <v>1993016</v>
      </c>
      <c r="C30" s="23">
        <f>SUM(C4,C19)</f>
        <v>2401000</v>
      </c>
      <c r="D30" s="24">
        <f t="shared" ref="D30" si="1">IF(B30=0,0,(C30/B30-1)*100)</f>
        <v>20.5</v>
      </c>
    </row>
    <row r="31" spans="1:5" ht="42.8" customHeight="1" x14ac:dyDescent="0.25">
      <c r="A31" s="224"/>
      <c r="B31" s="224"/>
      <c r="C31" s="224"/>
      <c r="D31" s="224"/>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row r="187" spans="1:1" x14ac:dyDescent="0.25">
      <c r="A187" s="3"/>
    </row>
    <row r="188" spans="1:1" x14ac:dyDescent="0.25">
      <c r="A188" s="3"/>
    </row>
    <row r="189" spans="1:1" x14ac:dyDescent="0.25">
      <c r="A189" s="3"/>
    </row>
    <row r="190" spans="1:1" x14ac:dyDescent="0.25">
      <c r="A190" s="3"/>
    </row>
  </sheetData>
  <mergeCells count="3">
    <mergeCell ref="A1:D1"/>
    <mergeCell ref="A2:D2"/>
    <mergeCell ref="A31:D31"/>
  </mergeCells>
  <phoneticPr fontId="3" type="noConversion"/>
  <printOptions horizontalCentered="1" verticalCentered="1"/>
  <pageMargins left="0.74803149606299213" right="0.74803149606299213" top="0.47244094488188981" bottom="0.51181102362204722" header="0.51181102362204722" footer="0.24"/>
  <pageSetup paperSize="9" orientation="portrait" r:id="rId1"/>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showGridLines="0" showZeros="0" zoomScaleNormal="100" workbookViewId="0">
      <pane xSplit="1" ySplit="3" topLeftCell="B4" activePane="bottomRight" state="frozen"/>
      <selection sqref="A1:D1"/>
      <selection pane="topRight" sqref="A1:D1"/>
      <selection pane="bottomLeft" sqref="A1:D1"/>
      <selection pane="bottomRight" activeCell="I30" sqref="I30"/>
    </sheetView>
  </sheetViews>
  <sheetFormatPr defaultRowHeight="16.3" x14ac:dyDescent="0.25"/>
  <cols>
    <col min="1" max="1" width="33.77734375" customWidth="1"/>
    <col min="2" max="2" width="14.77734375" style="30" customWidth="1"/>
    <col min="3" max="4" width="14.77734375" customWidth="1"/>
    <col min="5" max="5" width="10.33203125" customWidth="1"/>
  </cols>
  <sheetData>
    <row r="1" spans="1:6" ht="26.35" customHeight="1" x14ac:dyDescent="0.25">
      <c r="A1" s="218" t="s">
        <v>645</v>
      </c>
      <c r="B1" s="218"/>
      <c r="C1" s="218"/>
      <c r="D1" s="218"/>
      <c r="E1" s="76"/>
    </row>
    <row r="2" spans="1:6" ht="26.35" customHeight="1" x14ac:dyDescent="0.25">
      <c r="A2" s="223" t="s">
        <v>64</v>
      </c>
      <c r="B2" s="223"/>
      <c r="C2" s="223"/>
      <c r="D2" s="223"/>
      <c r="E2" s="127"/>
    </row>
    <row r="3" spans="1:6" ht="55.55" customHeight="1" x14ac:dyDescent="0.25">
      <c r="A3" s="1" t="s">
        <v>65</v>
      </c>
      <c r="B3" s="109" t="s">
        <v>643</v>
      </c>
      <c r="C3" s="108" t="s">
        <v>1049</v>
      </c>
      <c r="D3" s="2" t="s">
        <v>67</v>
      </c>
      <c r="E3" s="103"/>
      <c r="F3" s="103"/>
    </row>
    <row r="4" spans="1:6" ht="25.5" customHeight="1" x14ac:dyDescent="0.25">
      <c r="A4" s="3" t="s">
        <v>90</v>
      </c>
      <c r="B4" s="9">
        <v>898375</v>
      </c>
      <c r="C4" s="9">
        <v>513874</v>
      </c>
      <c r="D4" s="8">
        <f>IFERROR((C4/B4-1)*100,0)</f>
        <v>-42.8</v>
      </c>
      <c r="E4" s="104"/>
      <c r="F4" s="105" t="str">
        <f>IF(C4&gt;表九—全区支出!C4,"本级预算大于全区，请核实!","")</f>
        <v/>
      </c>
    </row>
    <row r="5" spans="1:6" ht="25.5" customHeight="1" x14ac:dyDescent="0.25">
      <c r="A5" s="3" t="s">
        <v>91</v>
      </c>
      <c r="B5" s="9">
        <v>650</v>
      </c>
      <c r="C5" s="9">
        <v>488</v>
      </c>
      <c r="D5" s="8">
        <f t="shared" ref="D5:D27" si="0">IFERROR((C5/B5-1)*100,0)</f>
        <v>-24.9</v>
      </c>
      <c r="E5" s="73"/>
      <c r="F5" s="105" t="str">
        <f>IF(C5&gt;表九—全区支出!C5,"本级预算大于全区，请核实!","")</f>
        <v/>
      </c>
    </row>
    <row r="6" spans="1:6" ht="25.5" customHeight="1" x14ac:dyDescent="0.25">
      <c r="A6" s="3" t="s">
        <v>92</v>
      </c>
      <c r="B6" s="9">
        <v>16785</v>
      </c>
      <c r="C6" s="9">
        <v>6463</v>
      </c>
      <c r="D6" s="8">
        <f t="shared" si="0"/>
        <v>-61.5</v>
      </c>
      <c r="E6" s="73"/>
      <c r="F6" s="105" t="str">
        <f>IF(C6&gt;表九—全区支出!C6,"本级预算大于全区，请核实!","")</f>
        <v/>
      </c>
    </row>
    <row r="7" spans="1:6" ht="25.5" customHeight="1" x14ac:dyDescent="0.25">
      <c r="A7" s="3" t="s">
        <v>93</v>
      </c>
      <c r="B7" s="9">
        <v>628252</v>
      </c>
      <c r="C7" s="9">
        <v>746840</v>
      </c>
      <c r="D7" s="8">
        <f t="shared" si="0"/>
        <v>18.899999999999999</v>
      </c>
      <c r="E7" s="73"/>
      <c r="F7" s="105" t="str">
        <f>IF(C7&gt;表九—全区支出!C7,"本级预算大于全区，请核实!","")</f>
        <v/>
      </c>
    </row>
    <row r="8" spans="1:6" ht="25.5" customHeight="1" x14ac:dyDescent="0.25">
      <c r="A8" s="3" t="s">
        <v>94</v>
      </c>
      <c r="B8" s="9">
        <v>921507</v>
      </c>
      <c r="C8" s="9">
        <v>687265</v>
      </c>
      <c r="D8" s="8">
        <f t="shared" si="0"/>
        <v>-25.4</v>
      </c>
      <c r="E8" s="73"/>
      <c r="F8" s="105" t="str">
        <f>IF(C8&gt;表九—全区支出!C8,"本级预算大于全区，请核实!","")</f>
        <v/>
      </c>
    </row>
    <row r="9" spans="1:6" ht="25.5" customHeight="1" x14ac:dyDescent="0.25">
      <c r="A9" s="3" t="s">
        <v>95</v>
      </c>
      <c r="B9" s="9">
        <v>104713</v>
      </c>
      <c r="C9" s="9">
        <v>89541</v>
      </c>
      <c r="D9" s="8">
        <f t="shared" si="0"/>
        <v>-14.5</v>
      </c>
      <c r="E9" s="73"/>
      <c r="F9" s="105" t="str">
        <f>IF(C9&gt;表九—全区支出!C9,"本级预算大于全区，请核实!","")</f>
        <v/>
      </c>
    </row>
    <row r="10" spans="1:6" ht="25.5" customHeight="1" x14ac:dyDescent="0.25">
      <c r="A10" s="86" t="s">
        <v>749</v>
      </c>
      <c r="B10" s="9">
        <v>146405</v>
      </c>
      <c r="C10" s="9">
        <v>216705</v>
      </c>
      <c r="D10" s="8">
        <f t="shared" si="0"/>
        <v>48</v>
      </c>
      <c r="E10" s="73"/>
      <c r="F10" s="105" t="str">
        <f>IF(C10&gt;表九—全区支出!C10,"本级预算大于全区，请核实!","")</f>
        <v/>
      </c>
    </row>
    <row r="11" spans="1:6" ht="25.5" customHeight="1" x14ac:dyDescent="0.25">
      <c r="A11" s="3" t="s">
        <v>97</v>
      </c>
      <c r="B11" s="9">
        <v>2229049</v>
      </c>
      <c r="C11" s="9">
        <v>1889963</v>
      </c>
      <c r="D11" s="8">
        <f t="shared" si="0"/>
        <v>-15.2</v>
      </c>
      <c r="E11" s="73"/>
      <c r="F11" s="105" t="str">
        <f>IF(C11&gt;表九—全区支出!C11,"本级预算大于全区，请核实!","")</f>
        <v/>
      </c>
    </row>
    <row r="12" spans="1:6" ht="25.5" customHeight="1" x14ac:dyDescent="0.25">
      <c r="A12" s="86" t="s">
        <v>750</v>
      </c>
      <c r="B12" s="9">
        <v>493745</v>
      </c>
      <c r="C12" s="9">
        <v>237041</v>
      </c>
      <c r="D12" s="8">
        <f t="shared" si="0"/>
        <v>-52</v>
      </c>
      <c r="E12" s="73"/>
      <c r="F12" s="105" t="str">
        <f>IF(C12&gt;表九—全区支出!C12,"本级预算大于全区，请核实!","")</f>
        <v/>
      </c>
    </row>
    <row r="13" spans="1:6" ht="25.5" customHeight="1" x14ac:dyDescent="0.25">
      <c r="A13" s="3" t="s">
        <v>99</v>
      </c>
      <c r="B13" s="9">
        <v>117343</v>
      </c>
      <c r="C13" s="9">
        <v>70687</v>
      </c>
      <c r="D13" s="8">
        <f t="shared" si="0"/>
        <v>-39.799999999999997</v>
      </c>
      <c r="E13" s="73"/>
      <c r="F13" s="105" t="str">
        <f>IF(C13&gt;表九—全区支出!C13,"本级预算大于全区，请核实!","")</f>
        <v/>
      </c>
    </row>
    <row r="14" spans="1:6" ht="25.5" customHeight="1" x14ac:dyDescent="0.25">
      <c r="A14" s="3" t="s">
        <v>100</v>
      </c>
      <c r="B14" s="9">
        <v>6449</v>
      </c>
      <c r="C14" s="9">
        <v>5724</v>
      </c>
      <c r="D14" s="8">
        <f t="shared" si="0"/>
        <v>-11.2</v>
      </c>
      <c r="E14" s="73"/>
      <c r="F14" s="105" t="str">
        <f>IF(C14&gt;表九—全区支出!C14,"本级预算大于全区，请核实!","")</f>
        <v/>
      </c>
    </row>
    <row r="15" spans="1:6" ht="25.5" customHeight="1" x14ac:dyDescent="0.25">
      <c r="A15" s="3" t="s">
        <v>101</v>
      </c>
      <c r="B15" s="9">
        <v>879360</v>
      </c>
      <c r="C15" s="9">
        <v>749359</v>
      </c>
      <c r="D15" s="8">
        <f t="shared" si="0"/>
        <v>-14.8</v>
      </c>
      <c r="E15" s="73"/>
      <c r="F15" s="105" t="str">
        <f>IF(C15&gt;表九—全区支出!C15,"本级预算大于全区，请核实!","")</f>
        <v/>
      </c>
    </row>
    <row r="16" spans="1:6" ht="25.5" customHeight="1" x14ac:dyDescent="0.25">
      <c r="A16" s="3" t="s">
        <v>102</v>
      </c>
      <c r="B16" s="9">
        <v>1530866</v>
      </c>
      <c r="C16" s="9">
        <v>817803</v>
      </c>
      <c r="D16" s="8">
        <f t="shared" si="0"/>
        <v>-46.6</v>
      </c>
      <c r="E16" s="73"/>
      <c r="F16" s="105" t="str">
        <f>IF(C16&gt;表九—全区支出!C16,"本级预算大于全区，请核实!","")</f>
        <v/>
      </c>
    </row>
    <row r="17" spans="1:6" ht="25.5" customHeight="1" x14ac:dyDescent="0.25">
      <c r="A17" s="3" t="s">
        <v>103</v>
      </c>
      <c r="B17" s="9">
        <v>225662</v>
      </c>
      <c r="C17" s="9">
        <v>77121</v>
      </c>
      <c r="D17" s="8">
        <f t="shared" si="0"/>
        <v>-65.8</v>
      </c>
      <c r="E17" s="73"/>
      <c r="F17" s="105" t="str">
        <f>IF(C17&gt;表九—全区支出!C17,"本级预算大于全区，请核实!","")</f>
        <v/>
      </c>
    </row>
    <row r="18" spans="1:6" ht="25.5" customHeight="1" x14ac:dyDescent="0.25">
      <c r="A18" s="3" t="s">
        <v>104</v>
      </c>
      <c r="B18" s="9">
        <v>182786</v>
      </c>
      <c r="C18" s="9">
        <v>147109</v>
      </c>
      <c r="D18" s="8">
        <f t="shared" si="0"/>
        <v>-19.5</v>
      </c>
      <c r="E18" s="73"/>
      <c r="F18" s="105" t="str">
        <f>IF(C18&gt;表九—全区支出!C18,"本级预算大于全区，请核实!","")</f>
        <v/>
      </c>
    </row>
    <row r="19" spans="1:6" ht="25.5" customHeight="1" x14ac:dyDescent="0.25">
      <c r="A19" s="3" t="s">
        <v>105</v>
      </c>
      <c r="B19" s="9">
        <v>80</v>
      </c>
      <c r="C19" s="9">
        <v>230</v>
      </c>
      <c r="D19" s="8">
        <f t="shared" si="0"/>
        <v>187.5</v>
      </c>
      <c r="E19" s="73"/>
      <c r="F19" s="105" t="str">
        <f>IF(C19&gt;表九—全区支出!C19,"本级预算大于全区，请核实!","")</f>
        <v/>
      </c>
    </row>
    <row r="20" spans="1:6" ht="25.5" customHeight="1" x14ac:dyDescent="0.25">
      <c r="A20" s="39" t="s">
        <v>107</v>
      </c>
      <c r="B20" s="9">
        <v>0</v>
      </c>
      <c r="C20" s="9">
        <v>0</v>
      </c>
      <c r="D20" s="8">
        <f t="shared" si="0"/>
        <v>0</v>
      </c>
      <c r="E20" s="73"/>
      <c r="F20" s="105" t="str">
        <f>IF(C20&gt;表九—全区支出!C20,"本级预算大于全区，请核实!","")</f>
        <v/>
      </c>
    </row>
    <row r="21" spans="1:6" ht="25.5" customHeight="1" x14ac:dyDescent="0.25">
      <c r="A21" s="86" t="s">
        <v>751</v>
      </c>
      <c r="B21" s="9">
        <v>207323</v>
      </c>
      <c r="C21" s="9">
        <v>106734</v>
      </c>
      <c r="D21" s="8">
        <f t="shared" si="0"/>
        <v>-48.5</v>
      </c>
      <c r="E21" s="73"/>
      <c r="F21" s="105" t="str">
        <f>IF(C21&gt;表九—全区支出!C21,"本级预算大于全区，请核实!","")</f>
        <v/>
      </c>
    </row>
    <row r="22" spans="1:6" ht="25.5" customHeight="1" x14ac:dyDescent="0.25">
      <c r="A22" s="3" t="s">
        <v>109</v>
      </c>
      <c r="B22" s="9">
        <v>4424</v>
      </c>
      <c r="C22" s="9">
        <v>340000</v>
      </c>
      <c r="D22" s="8">
        <f t="shared" si="0"/>
        <v>7585.4</v>
      </c>
      <c r="E22" s="73"/>
      <c r="F22" s="105" t="str">
        <f>IF(C22&gt;表九—全区支出!C22,"本级预算大于全区，请核实!","")</f>
        <v/>
      </c>
    </row>
    <row r="23" spans="1:6" ht="25.5" customHeight="1" x14ac:dyDescent="0.25">
      <c r="A23" s="3" t="s">
        <v>110</v>
      </c>
      <c r="B23" s="9">
        <v>82702</v>
      </c>
      <c r="C23" s="9">
        <v>64835</v>
      </c>
      <c r="D23" s="8">
        <f t="shared" si="0"/>
        <v>-21.6</v>
      </c>
      <c r="E23" s="73"/>
      <c r="F23" s="105" t="str">
        <f>IF(C23&gt;表九—全区支出!C23,"本级预算大于全区，请核实!","")</f>
        <v/>
      </c>
    </row>
    <row r="24" spans="1:6" ht="25.5" customHeight="1" x14ac:dyDescent="0.25">
      <c r="A24" s="112" t="s">
        <v>752</v>
      </c>
      <c r="B24" s="175"/>
      <c r="C24" s="9">
        <v>63109</v>
      </c>
      <c r="D24" s="8">
        <f t="shared" si="0"/>
        <v>0</v>
      </c>
      <c r="E24" s="73"/>
      <c r="F24" s="105"/>
    </row>
    <row r="25" spans="1:6" ht="25.5" customHeight="1" x14ac:dyDescent="0.25">
      <c r="A25" s="86" t="s">
        <v>753</v>
      </c>
      <c r="B25" s="9">
        <v>68000</v>
      </c>
      <c r="C25" s="9">
        <v>86000</v>
      </c>
      <c r="D25" s="8">
        <f t="shared" si="0"/>
        <v>26.5</v>
      </c>
      <c r="E25" s="73"/>
      <c r="F25" s="105" t="str">
        <f>IF(C25&gt;表九—全区支出!C25,"本级预算大于全区，请核实!","")</f>
        <v/>
      </c>
    </row>
    <row r="26" spans="1:6" ht="25.5" customHeight="1" x14ac:dyDescent="0.25">
      <c r="A26" s="86" t="s">
        <v>754</v>
      </c>
      <c r="B26" s="9">
        <v>1029503</v>
      </c>
      <c r="C26" s="9">
        <v>993251</v>
      </c>
      <c r="D26" s="8">
        <f t="shared" si="0"/>
        <v>-3.5</v>
      </c>
      <c r="E26" s="73"/>
      <c r="F26" s="105" t="str">
        <f>IF(C26&gt;表九—全区支出!C26,"本级预算大于全区，请核实!","")</f>
        <v/>
      </c>
    </row>
    <row r="27" spans="1:6" ht="25.5" customHeight="1" x14ac:dyDescent="0.25">
      <c r="A27" s="86" t="s">
        <v>755</v>
      </c>
      <c r="B27" s="9">
        <v>425691</v>
      </c>
      <c r="C27" s="9">
        <v>629772</v>
      </c>
      <c r="D27" s="8">
        <f t="shared" si="0"/>
        <v>47.9</v>
      </c>
      <c r="E27" s="22"/>
      <c r="F27" s="105" t="str">
        <f>IF(C27&gt;表九—全区支出!C27,"本级预算大于全区，请核实!","")</f>
        <v/>
      </c>
    </row>
    <row r="28" spans="1:6" ht="25.5" customHeight="1" x14ac:dyDescent="0.25">
      <c r="A28" s="184" t="s">
        <v>758</v>
      </c>
      <c r="B28" s="29"/>
      <c r="C28" s="9">
        <v>0</v>
      </c>
      <c r="D28" s="4"/>
      <c r="E28" s="22"/>
      <c r="F28" s="105" t="str">
        <f>IF(C28&gt;表九—全区支出!C28,"本级预算大于全区，请核实!","")</f>
        <v/>
      </c>
    </row>
    <row r="29" spans="1:6" ht="25.5" customHeight="1" x14ac:dyDescent="0.25">
      <c r="A29" s="184"/>
      <c r="B29" s="29"/>
      <c r="C29" s="175"/>
      <c r="D29" s="167"/>
      <c r="E29" s="22"/>
      <c r="F29" s="105"/>
    </row>
    <row r="30" spans="1:6" ht="25.5" customHeight="1" x14ac:dyDescent="0.25">
      <c r="A30" s="17" t="s">
        <v>88</v>
      </c>
      <c r="B30" s="28">
        <f>SUM(B4:B28)</f>
        <v>10199670</v>
      </c>
      <c r="C30" s="28">
        <f>SUM(C4:C28)</f>
        <v>8539914</v>
      </c>
      <c r="D30" s="40">
        <f t="shared" ref="D30" si="1">IFERROR((C30/B30-1)*100,0)</f>
        <v>-16.3</v>
      </c>
      <c r="E30" s="126"/>
      <c r="F30" s="105" t="str">
        <f>IF(C30&gt;表九—全区支出!C30,"本级预算大于全区，请核实!","")</f>
        <v/>
      </c>
    </row>
    <row r="31" spans="1:6" ht="36" customHeight="1" x14ac:dyDescent="0.25">
      <c r="A31" s="225" t="s">
        <v>1051</v>
      </c>
      <c r="B31" s="225"/>
      <c r="C31" s="225"/>
      <c r="D31" s="225"/>
      <c r="E31" s="128"/>
    </row>
    <row r="32" spans="1:6" x14ac:dyDescent="0.25">
      <c r="D32" s="10"/>
    </row>
    <row r="33" spans="2:4" x14ac:dyDescent="0.25">
      <c r="B33" s="102"/>
      <c r="D33" s="83"/>
    </row>
    <row r="36" spans="2:4" x14ac:dyDescent="0.25">
      <c r="C36" s="10"/>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sheetData>
  <mergeCells count="3">
    <mergeCell ref="A1:D1"/>
    <mergeCell ref="A2:D2"/>
    <mergeCell ref="A31:D31"/>
  </mergeCells>
  <phoneticPr fontId="3" type="noConversion"/>
  <printOptions horizontalCentered="1" verticalCentered="1"/>
  <pageMargins left="0.52" right="0.63" top="0.70866141732283472" bottom="0.51181102362204722" header="0.51181102362204722" footer="0.24"/>
  <pageSetup paperSize="9" orientation="portrait" r:id="rId1"/>
  <headerFooter alignWithMargins="0">
    <oddFooter>&amp;C-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showGridLines="0" showZeros="0" tabSelected="1" zoomScaleNormal="100" workbookViewId="0">
      <pane xSplit="1" ySplit="3" topLeftCell="B16" activePane="bottomRight" state="frozen"/>
      <selection sqref="A1:D1"/>
      <selection pane="topRight" sqref="A1:D1"/>
      <selection pane="bottomLeft" sqref="A1:D1"/>
      <selection pane="bottomRight" activeCell="A43" sqref="A43:C48"/>
    </sheetView>
  </sheetViews>
  <sheetFormatPr defaultRowHeight="16.3" x14ac:dyDescent="0.25"/>
  <cols>
    <col min="1" max="1" width="35.77734375" customWidth="1"/>
    <col min="2" max="2" width="14.77734375" style="30" customWidth="1"/>
    <col min="3" max="4" width="14.77734375" customWidth="1"/>
    <col min="5" max="5" width="10.44140625" customWidth="1"/>
  </cols>
  <sheetData>
    <row r="1" spans="1:5" ht="42.8" customHeight="1" x14ac:dyDescent="0.25">
      <c r="A1" s="226" t="s">
        <v>646</v>
      </c>
      <c r="B1" s="218"/>
      <c r="C1" s="218"/>
      <c r="D1" s="218"/>
      <c r="E1" s="76"/>
    </row>
    <row r="2" spans="1:5" ht="22.6" customHeight="1" x14ac:dyDescent="0.25">
      <c r="A2" s="223" t="s">
        <v>18</v>
      </c>
      <c r="B2" s="223"/>
      <c r="C2" s="223"/>
      <c r="D2" s="223"/>
      <c r="E2" s="77"/>
    </row>
    <row r="3" spans="1:5" ht="55.55" customHeight="1" x14ac:dyDescent="0.25">
      <c r="A3" s="1" t="s">
        <v>19</v>
      </c>
      <c r="B3" s="109" t="s">
        <v>643</v>
      </c>
      <c r="C3" s="108" t="s">
        <v>1049</v>
      </c>
      <c r="D3" s="2" t="s">
        <v>67</v>
      </c>
      <c r="E3" s="71"/>
    </row>
    <row r="4" spans="1:5" ht="22.6" customHeight="1" x14ac:dyDescent="0.25">
      <c r="A4" s="131" t="s">
        <v>592</v>
      </c>
      <c r="B4" s="160">
        <v>784032</v>
      </c>
      <c r="C4" s="160">
        <v>761286</v>
      </c>
      <c r="D4" s="165">
        <f>IF(B4=0,0,(C4/B4-1)*100)</f>
        <v>-2.9</v>
      </c>
      <c r="E4" s="73"/>
    </row>
    <row r="5" spans="1:5" ht="22.6" customHeight="1" x14ac:dyDescent="0.25">
      <c r="A5" s="130" t="s">
        <v>620</v>
      </c>
      <c r="B5" s="13">
        <v>582489</v>
      </c>
      <c r="C5" s="160">
        <v>565586</v>
      </c>
      <c r="D5" s="165">
        <f t="shared" ref="D5:D64" si="0">IF(B5=0,0,(C5/B5-1)*100)</f>
        <v>-2.9</v>
      </c>
      <c r="E5" s="73"/>
    </row>
    <row r="6" spans="1:5" ht="22.6" customHeight="1" x14ac:dyDescent="0.25">
      <c r="A6" s="130" t="s">
        <v>623</v>
      </c>
      <c r="B6" s="13">
        <v>126906</v>
      </c>
      <c r="C6" s="160">
        <v>123120</v>
      </c>
      <c r="D6" s="165">
        <f t="shared" si="0"/>
        <v>-3</v>
      </c>
      <c r="E6" s="73"/>
    </row>
    <row r="7" spans="1:5" ht="22.6" customHeight="1" x14ac:dyDescent="0.25">
      <c r="A7" s="130" t="s">
        <v>621</v>
      </c>
      <c r="B7" s="13">
        <v>42953</v>
      </c>
      <c r="C7" s="160">
        <v>41688</v>
      </c>
      <c r="D7" s="165">
        <f t="shared" si="0"/>
        <v>-2.9</v>
      </c>
      <c r="E7" s="73"/>
    </row>
    <row r="8" spans="1:5" ht="22.6" customHeight="1" x14ac:dyDescent="0.25">
      <c r="A8" s="130" t="s">
        <v>622</v>
      </c>
      <c r="B8" s="13">
        <v>31684</v>
      </c>
      <c r="C8" s="160">
        <v>30892</v>
      </c>
      <c r="D8" s="165">
        <f t="shared" si="0"/>
        <v>-2.5</v>
      </c>
      <c r="E8" s="73"/>
    </row>
    <row r="9" spans="1:5" ht="22.6" customHeight="1" x14ac:dyDescent="0.25">
      <c r="A9" s="131" t="s">
        <v>593</v>
      </c>
      <c r="B9" s="13">
        <v>830580</v>
      </c>
      <c r="C9" s="160">
        <v>547254</v>
      </c>
      <c r="D9" s="165">
        <f t="shared" si="0"/>
        <v>-34.1</v>
      </c>
      <c r="E9" s="73"/>
    </row>
    <row r="10" spans="1:5" ht="22.6" customHeight="1" x14ac:dyDescent="0.25">
      <c r="A10" s="130" t="s">
        <v>594</v>
      </c>
      <c r="B10" s="13">
        <v>215180</v>
      </c>
      <c r="C10" s="160">
        <v>170962</v>
      </c>
      <c r="D10" s="165">
        <f t="shared" si="0"/>
        <v>-20.5</v>
      </c>
      <c r="E10" s="73"/>
    </row>
    <row r="11" spans="1:5" ht="22.6" customHeight="1" x14ac:dyDescent="0.25">
      <c r="A11" s="130" t="s">
        <v>129</v>
      </c>
      <c r="B11" s="13">
        <v>4023</v>
      </c>
      <c r="C11" s="160">
        <v>4016</v>
      </c>
      <c r="D11" s="165">
        <f t="shared" si="0"/>
        <v>-0.2</v>
      </c>
      <c r="E11" s="73"/>
    </row>
    <row r="12" spans="1:5" ht="22.6" customHeight="1" x14ac:dyDescent="0.25">
      <c r="A12" s="130" t="s">
        <v>130</v>
      </c>
      <c r="B12" s="13">
        <v>19392</v>
      </c>
      <c r="C12" s="160">
        <v>19082</v>
      </c>
      <c r="D12" s="165">
        <f t="shared" si="0"/>
        <v>-1.6</v>
      </c>
      <c r="E12" s="73"/>
    </row>
    <row r="13" spans="1:5" ht="22.6" customHeight="1" x14ac:dyDescent="0.25">
      <c r="A13" s="130" t="s">
        <v>595</v>
      </c>
      <c r="B13" s="13">
        <v>44223</v>
      </c>
      <c r="C13" s="160">
        <v>34991</v>
      </c>
      <c r="D13" s="165">
        <f t="shared" si="0"/>
        <v>-20.9</v>
      </c>
      <c r="E13" s="73"/>
    </row>
    <row r="14" spans="1:5" ht="22.6" customHeight="1" x14ac:dyDescent="0.25">
      <c r="A14" s="130" t="s">
        <v>132</v>
      </c>
      <c r="B14" s="13">
        <v>35683</v>
      </c>
      <c r="C14" s="160">
        <v>38998</v>
      </c>
      <c r="D14" s="165">
        <f t="shared" si="0"/>
        <v>9.3000000000000007</v>
      </c>
      <c r="E14" s="73"/>
    </row>
    <row r="15" spans="1:5" ht="22.6" customHeight="1" x14ac:dyDescent="0.25">
      <c r="A15" s="130" t="s">
        <v>131</v>
      </c>
      <c r="B15" s="13">
        <v>13622</v>
      </c>
      <c r="C15" s="160">
        <v>1425</v>
      </c>
      <c r="D15" s="165">
        <f t="shared" si="0"/>
        <v>-89.5</v>
      </c>
      <c r="E15" s="73"/>
    </row>
    <row r="16" spans="1:5" ht="22.6" customHeight="1" x14ac:dyDescent="0.25">
      <c r="A16" s="130" t="s">
        <v>128</v>
      </c>
      <c r="B16" s="13">
        <v>520</v>
      </c>
      <c r="C16" s="160">
        <v>410</v>
      </c>
      <c r="D16" s="165">
        <f t="shared" si="0"/>
        <v>-21.2</v>
      </c>
      <c r="E16" s="73"/>
    </row>
    <row r="17" spans="1:5" ht="22.6" customHeight="1" x14ac:dyDescent="0.25">
      <c r="A17" s="130" t="s">
        <v>133</v>
      </c>
      <c r="B17" s="13">
        <v>18084</v>
      </c>
      <c r="C17" s="160">
        <v>15758</v>
      </c>
      <c r="D17" s="165">
        <f t="shared" si="0"/>
        <v>-12.9</v>
      </c>
      <c r="E17" s="73"/>
    </row>
    <row r="18" spans="1:5" ht="22.6" customHeight="1" x14ac:dyDescent="0.25">
      <c r="A18" s="130" t="s">
        <v>596</v>
      </c>
      <c r="B18" s="13">
        <v>119480</v>
      </c>
      <c r="C18" s="160">
        <v>33736</v>
      </c>
      <c r="D18" s="165">
        <f t="shared" si="0"/>
        <v>-71.8</v>
      </c>
      <c r="E18" s="73"/>
    </row>
    <row r="19" spans="1:5" ht="22.6" customHeight="1" x14ac:dyDescent="0.25">
      <c r="A19" s="130" t="s">
        <v>134</v>
      </c>
      <c r="B19" s="13">
        <v>360373</v>
      </c>
      <c r="C19" s="160">
        <v>227876</v>
      </c>
      <c r="D19" s="165">
        <f t="shared" si="0"/>
        <v>-36.799999999999997</v>
      </c>
      <c r="E19" s="73"/>
    </row>
    <row r="20" spans="1:5" ht="22.6" customHeight="1" x14ac:dyDescent="0.25">
      <c r="A20" s="131" t="s">
        <v>597</v>
      </c>
      <c r="B20" s="13">
        <v>40550</v>
      </c>
      <c r="C20" s="160">
        <v>271815</v>
      </c>
      <c r="D20" s="165">
        <f t="shared" si="0"/>
        <v>570.29999999999995</v>
      </c>
      <c r="E20" s="73"/>
    </row>
    <row r="21" spans="1:5" ht="22.6" customHeight="1" x14ac:dyDescent="0.25">
      <c r="A21" s="132" t="s">
        <v>1037</v>
      </c>
      <c r="B21" s="13">
        <v>1329</v>
      </c>
      <c r="C21" s="160">
        <v>107</v>
      </c>
      <c r="D21" s="165">
        <f t="shared" si="0"/>
        <v>-91.9</v>
      </c>
      <c r="E21" s="73"/>
    </row>
    <row r="22" spans="1:5" ht="22.6" customHeight="1" x14ac:dyDescent="0.25">
      <c r="A22" s="130" t="s">
        <v>1038</v>
      </c>
      <c r="B22" s="13">
        <v>184</v>
      </c>
      <c r="C22" s="160">
        <v>244860</v>
      </c>
      <c r="D22" s="165"/>
      <c r="E22" s="73"/>
    </row>
    <row r="23" spans="1:5" ht="22.6" customHeight="1" x14ac:dyDescent="0.25">
      <c r="A23" s="130" t="s">
        <v>1039</v>
      </c>
      <c r="B23" s="13">
        <v>200</v>
      </c>
      <c r="C23" s="160">
        <v>366</v>
      </c>
      <c r="D23" s="165">
        <f t="shared" si="0"/>
        <v>83</v>
      </c>
      <c r="E23" s="73"/>
    </row>
    <row r="24" spans="1:5" ht="22.6" customHeight="1" x14ac:dyDescent="0.25">
      <c r="A24" s="130" t="s">
        <v>1040</v>
      </c>
      <c r="B24" s="13">
        <v>36586</v>
      </c>
      <c r="C24" s="160">
        <v>18759</v>
      </c>
      <c r="D24" s="165">
        <f t="shared" si="0"/>
        <v>-48.7</v>
      </c>
      <c r="E24" s="73"/>
    </row>
    <row r="25" spans="1:5" ht="22.6" customHeight="1" x14ac:dyDescent="0.25">
      <c r="A25" s="130" t="s">
        <v>1041</v>
      </c>
      <c r="B25" s="13">
        <v>344</v>
      </c>
      <c r="C25" s="160">
        <v>402</v>
      </c>
      <c r="D25" s="165">
        <f t="shared" si="0"/>
        <v>16.899999999999999</v>
      </c>
      <c r="E25" s="73"/>
    </row>
    <row r="26" spans="1:5" ht="22.6" customHeight="1" x14ac:dyDescent="0.25">
      <c r="A26" s="130" t="s">
        <v>1042</v>
      </c>
      <c r="B26" s="13">
        <v>1907</v>
      </c>
      <c r="C26" s="160">
        <v>7321</v>
      </c>
      <c r="D26" s="165">
        <f t="shared" si="0"/>
        <v>283.89999999999998</v>
      </c>
      <c r="E26" s="73"/>
    </row>
    <row r="27" spans="1:5" ht="22.6" customHeight="1" x14ac:dyDescent="0.25">
      <c r="A27" s="131" t="s">
        <v>598</v>
      </c>
      <c r="B27" s="160">
        <v>0</v>
      </c>
      <c r="C27" s="160">
        <v>315850</v>
      </c>
      <c r="D27" s="165">
        <f t="shared" si="0"/>
        <v>0</v>
      </c>
      <c r="E27" s="22"/>
    </row>
    <row r="28" spans="1:5" ht="22.6" customHeight="1" x14ac:dyDescent="0.25">
      <c r="A28" s="130" t="s">
        <v>1043</v>
      </c>
      <c r="B28" s="160">
        <v>0</v>
      </c>
      <c r="C28" s="160">
        <v>314000</v>
      </c>
      <c r="D28" s="165">
        <f t="shared" si="0"/>
        <v>0</v>
      </c>
      <c r="E28" s="22"/>
    </row>
    <row r="29" spans="1:5" ht="22.6" customHeight="1" x14ac:dyDescent="0.25">
      <c r="A29" s="130" t="s">
        <v>1036</v>
      </c>
      <c r="B29" s="160"/>
      <c r="C29" s="160">
        <v>1850</v>
      </c>
      <c r="D29" s="165"/>
      <c r="E29" s="22"/>
    </row>
    <row r="30" spans="1:5" ht="22.6" customHeight="1" x14ac:dyDescent="0.25">
      <c r="A30" s="131" t="s">
        <v>599</v>
      </c>
      <c r="B30" s="13">
        <v>1404132</v>
      </c>
      <c r="C30" s="160">
        <v>1473062</v>
      </c>
      <c r="D30" s="165">
        <f t="shared" si="0"/>
        <v>4.9000000000000004</v>
      </c>
      <c r="E30" s="22"/>
    </row>
    <row r="31" spans="1:5" ht="22.6" customHeight="1" x14ac:dyDescent="0.25">
      <c r="A31" s="130" t="s">
        <v>112</v>
      </c>
      <c r="B31" s="13">
        <v>831901</v>
      </c>
      <c r="C31" s="160">
        <v>882030</v>
      </c>
      <c r="D31" s="165">
        <f t="shared" si="0"/>
        <v>6</v>
      </c>
    </row>
    <row r="32" spans="1:5" ht="22.6" customHeight="1" x14ac:dyDescent="0.25">
      <c r="A32" s="130" t="s">
        <v>113</v>
      </c>
      <c r="B32" s="13">
        <v>369506</v>
      </c>
      <c r="C32" s="160">
        <v>354159</v>
      </c>
      <c r="D32" s="165">
        <f t="shared" si="0"/>
        <v>-4.2</v>
      </c>
    </row>
    <row r="33" spans="1:4" ht="22.6" customHeight="1" x14ac:dyDescent="0.25">
      <c r="A33" s="130" t="s">
        <v>600</v>
      </c>
      <c r="B33" s="160">
        <v>202725</v>
      </c>
      <c r="C33" s="160">
        <v>236873</v>
      </c>
      <c r="D33" s="165">
        <f t="shared" si="0"/>
        <v>16.8</v>
      </c>
    </row>
    <row r="34" spans="1:4" ht="22.6" customHeight="1" x14ac:dyDescent="0.25">
      <c r="A34" s="134" t="s">
        <v>601</v>
      </c>
      <c r="B34" s="191">
        <v>22064</v>
      </c>
      <c r="C34" s="191">
        <v>100528</v>
      </c>
      <c r="D34" s="164">
        <f t="shared" si="0"/>
        <v>355.6</v>
      </c>
    </row>
    <row r="35" spans="1:4" ht="22.6" customHeight="1" x14ac:dyDescent="0.25">
      <c r="A35" s="130" t="s">
        <v>602</v>
      </c>
      <c r="B35" s="13">
        <v>22064</v>
      </c>
      <c r="C35" s="160">
        <v>100528</v>
      </c>
      <c r="D35" s="165">
        <f t="shared" si="0"/>
        <v>355.6</v>
      </c>
    </row>
    <row r="36" spans="1:4" ht="22.6" customHeight="1" x14ac:dyDescent="0.25">
      <c r="A36" s="131" t="s">
        <v>603</v>
      </c>
      <c r="B36" s="13">
        <v>293171</v>
      </c>
      <c r="C36" s="160">
        <v>144992</v>
      </c>
      <c r="D36" s="165">
        <f t="shared" si="0"/>
        <v>-50.5</v>
      </c>
    </row>
    <row r="37" spans="1:4" ht="22.6" customHeight="1" x14ac:dyDescent="0.25">
      <c r="A37" s="130" t="s">
        <v>604</v>
      </c>
      <c r="B37" s="13">
        <v>13265</v>
      </c>
      <c r="C37" s="160">
        <v>2342</v>
      </c>
      <c r="D37" s="165">
        <f t="shared" si="0"/>
        <v>-82.3</v>
      </c>
    </row>
    <row r="38" spans="1:4" ht="22.6" customHeight="1" x14ac:dyDescent="0.25">
      <c r="A38" s="130" t="s">
        <v>605</v>
      </c>
      <c r="B38" s="13">
        <v>140</v>
      </c>
      <c r="C38" s="160">
        <v>7500</v>
      </c>
      <c r="D38" s="165">
        <f t="shared" si="0"/>
        <v>5257.1</v>
      </c>
    </row>
    <row r="39" spans="1:4" ht="22.6" customHeight="1" x14ac:dyDescent="0.25">
      <c r="A39" s="130" t="s">
        <v>606</v>
      </c>
      <c r="B39" s="13">
        <v>279766</v>
      </c>
      <c r="C39" s="160">
        <v>135150</v>
      </c>
      <c r="D39" s="165">
        <f t="shared" si="0"/>
        <v>-51.7</v>
      </c>
    </row>
    <row r="40" spans="1:4" ht="22.6" customHeight="1" x14ac:dyDescent="0.25">
      <c r="A40" s="131" t="s">
        <v>1033</v>
      </c>
      <c r="B40" s="160"/>
      <c r="C40" s="160">
        <v>127750</v>
      </c>
      <c r="D40" s="165">
        <f t="shared" si="0"/>
        <v>0</v>
      </c>
    </row>
    <row r="41" spans="1:4" ht="22.6" customHeight="1" x14ac:dyDescent="0.25">
      <c r="A41" s="130" t="s">
        <v>1034</v>
      </c>
      <c r="B41" s="160"/>
      <c r="C41" s="160">
        <v>124000</v>
      </c>
      <c r="D41" s="165">
        <f t="shared" si="0"/>
        <v>0</v>
      </c>
    </row>
    <row r="42" spans="1:4" ht="22.6" customHeight="1" x14ac:dyDescent="0.25">
      <c r="A42" s="130" t="s">
        <v>1035</v>
      </c>
      <c r="B42" s="160"/>
      <c r="C42" s="160">
        <v>3750</v>
      </c>
      <c r="D42" s="165">
        <f t="shared" si="0"/>
        <v>0</v>
      </c>
    </row>
    <row r="43" spans="1:4" ht="22.6" customHeight="1" x14ac:dyDescent="0.25">
      <c r="A43" s="131" t="s">
        <v>607</v>
      </c>
      <c r="B43" s="13">
        <v>2749682</v>
      </c>
      <c r="C43" s="160">
        <v>1255348</v>
      </c>
      <c r="D43" s="165">
        <f t="shared" si="0"/>
        <v>-54.3</v>
      </c>
    </row>
    <row r="44" spans="1:4" ht="22.6" customHeight="1" x14ac:dyDescent="0.25">
      <c r="A44" s="130" t="s">
        <v>608</v>
      </c>
      <c r="B44" s="13">
        <v>446618</v>
      </c>
      <c r="C44" s="160">
        <v>464053</v>
      </c>
      <c r="D44" s="165">
        <f t="shared" si="0"/>
        <v>3.9</v>
      </c>
    </row>
    <row r="45" spans="1:4" ht="22.6" customHeight="1" x14ac:dyDescent="0.25">
      <c r="A45" s="130" t="s">
        <v>135</v>
      </c>
      <c r="B45" s="13">
        <v>206601</v>
      </c>
      <c r="C45" s="160">
        <v>234499</v>
      </c>
      <c r="D45" s="165">
        <f t="shared" si="0"/>
        <v>13.5</v>
      </c>
    </row>
    <row r="46" spans="1:4" ht="22.6" customHeight="1" x14ac:dyDescent="0.25">
      <c r="A46" s="130" t="s">
        <v>609</v>
      </c>
      <c r="B46" s="13">
        <v>0</v>
      </c>
      <c r="C46" s="160">
        <v>42241</v>
      </c>
      <c r="D46" s="165">
        <f t="shared" si="0"/>
        <v>0</v>
      </c>
    </row>
    <row r="47" spans="1:4" ht="22.6" customHeight="1" x14ac:dyDescent="0.25">
      <c r="A47" s="130" t="s">
        <v>610</v>
      </c>
      <c r="B47" s="13">
        <v>278906</v>
      </c>
      <c r="C47" s="160">
        <v>301099</v>
      </c>
      <c r="D47" s="165">
        <f t="shared" si="0"/>
        <v>8</v>
      </c>
    </row>
    <row r="48" spans="1:4" ht="22.6" customHeight="1" x14ac:dyDescent="0.25">
      <c r="A48" s="130" t="s">
        <v>611</v>
      </c>
      <c r="B48" s="13">
        <v>1817557</v>
      </c>
      <c r="C48" s="160">
        <v>213456</v>
      </c>
      <c r="D48" s="165">
        <f t="shared" si="0"/>
        <v>-88.3</v>
      </c>
    </row>
    <row r="49" spans="1:4" ht="22.6" customHeight="1" x14ac:dyDescent="0.25">
      <c r="A49" s="131" t="s">
        <v>612</v>
      </c>
      <c r="B49" s="13">
        <v>382407</v>
      </c>
      <c r="C49" s="160">
        <v>1234274</v>
      </c>
      <c r="D49" s="165">
        <f t="shared" si="0"/>
        <v>222.8</v>
      </c>
    </row>
    <row r="50" spans="1:4" ht="22.6" customHeight="1" x14ac:dyDescent="0.25">
      <c r="A50" s="130" t="s">
        <v>613</v>
      </c>
      <c r="B50" s="13">
        <v>382407</v>
      </c>
      <c r="C50" s="160">
        <v>1234274</v>
      </c>
      <c r="D50" s="165">
        <f t="shared" si="0"/>
        <v>222.8</v>
      </c>
    </row>
    <row r="51" spans="1:4" ht="22.6" customHeight="1" x14ac:dyDescent="0.25">
      <c r="A51" s="131" t="s">
        <v>614</v>
      </c>
      <c r="B51" s="13">
        <v>432529</v>
      </c>
      <c r="C51" s="160">
        <v>638610</v>
      </c>
      <c r="D51" s="165">
        <f t="shared" si="0"/>
        <v>47.6</v>
      </c>
    </row>
    <row r="52" spans="1:4" ht="22.6" customHeight="1" x14ac:dyDescent="0.25">
      <c r="A52" s="130" t="s">
        <v>136</v>
      </c>
      <c r="B52" s="13">
        <v>431839</v>
      </c>
      <c r="C52" s="160">
        <v>638060</v>
      </c>
      <c r="D52" s="165">
        <f t="shared" si="0"/>
        <v>47.8</v>
      </c>
    </row>
    <row r="53" spans="1:4" ht="22.6" customHeight="1" x14ac:dyDescent="0.25">
      <c r="A53" s="130" t="s">
        <v>137</v>
      </c>
      <c r="B53" s="13">
        <v>690</v>
      </c>
      <c r="C53" s="160">
        <v>550</v>
      </c>
      <c r="D53" s="165">
        <f t="shared" si="0"/>
        <v>-20.3</v>
      </c>
    </row>
    <row r="54" spans="1:4" ht="22.6" customHeight="1" x14ac:dyDescent="0.25">
      <c r="A54" s="131" t="s">
        <v>192</v>
      </c>
      <c r="B54" s="13">
        <v>1243</v>
      </c>
      <c r="C54" s="160">
        <v>420</v>
      </c>
      <c r="D54" s="165">
        <f t="shared" si="0"/>
        <v>-66.2</v>
      </c>
    </row>
    <row r="55" spans="1:4" ht="22.6" customHeight="1" x14ac:dyDescent="0.25">
      <c r="A55" s="130" t="s">
        <v>615</v>
      </c>
      <c r="B55" s="160">
        <v>83</v>
      </c>
      <c r="C55" s="160">
        <v>0</v>
      </c>
      <c r="D55" s="165">
        <f t="shared" si="0"/>
        <v>-100</v>
      </c>
    </row>
    <row r="56" spans="1:4" ht="22.6" customHeight="1" x14ac:dyDescent="0.25">
      <c r="A56" s="130" t="s">
        <v>616</v>
      </c>
      <c r="B56" s="160">
        <v>1160</v>
      </c>
      <c r="C56" s="160">
        <v>420</v>
      </c>
      <c r="D56" s="165">
        <f t="shared" si="0"/>
        <v>-63.8</v>
      </c>
    </row>
    <row r="57" spans="1:4" ht="22.6" customHeight="1" x14ac:dyDescent="0.25">
      <c r="A57" s="131" t="s">
        <v>114</v>
      </c>
      <c r="B57" s="160">
        <v>689890</v>
      </c>
      <c r="C57" s="160">
        <v>834601</v>
      </c>
      <c r="D57" s="165">
        <f t="shared" si="0"/>
        <v>21</v>
      </c>
    </row>
    <row r="58" spans="1:4" ht="22.6" customHeight="1" x14ac:dyDescent="0.25">
      <c r="A58" s="130" t="s">
        <v>617</v>
      </c>
      <c r="B58" s="13">
        <v>689890</v>
      </c>
      <c r="C58" s="160">
        <v>834601</v>
      </c>
      <c r="D58" s="165">
        <f t="shared" si="0"/>
        <v>21</v>
      </c>
    </row>
    <row r="59" spans="1:4" ht="22.6" customHeight="1" x14ac:dyDescent="0.25">
      <c r="A59" s="131" t="s">
        <v>618</v>
      </c>
      <c r="B59" s="13">
        <v>153650</v>
      </c>
      <c r="C59" s="160">
        <v>341949</v>
      </c>
      <c r="D59" s="165">
        <f t="shared" si="0"/>
        <v>122.6</v>
      </c>
    </row>
    <row r="60" spans="1:4" ht="22.6" customHeight="1" x14ac:dyDescent="0.25">
      <c r="A60" s="130" t="s">
        <v>514</v>
      </c>
      <c r="B60" s="13">
        <v>68000</v>
      </c>
      <c r="C60" s="160">
        <v>86000</v>
      </c>
      <c r="D60" s="165">
        <f t="shared" si="0"/>
        <v>26.5</v>
      </c>
    </row>
    <row r="61" spans="1:4" ht="22.6" customHeight="1" x14ac:dyDescent="0.25">
      <c r="A61" s="130" t="s">
        <v>619</v>
      </c>
      <c r="B61" s="13">
        <v>85650</v>
      </c>
      <c r="C61" s="160">
        <v>255949</v>
      </c>
      <c r="D61" s="165">
        <f t="shared" si="0"/>
        <v>198.8</v>
      </c>
    </row>
    <row r="62" spans="1:4" ht="22.6" customHeight="1" x14ac:dyDescent="0.25">
      <c r="A62" s="131" t="s">
        <v>115</v>
      </c>
      <c r="B62" s="13">
        <v>2416983</v>
      </c>
      <c r="C62" s="160">
        <v>492595</v>
      </c>
      <c r="D62" s="165">
        <f t="shared" si="0"/>
        <v>-79.599999999999994</v>
      </c>
    </row>
    <row r="63" spans="1:4" ht="22.6" customHeight="1" x14ac:dyDescent="0.25">
      <c r="A63" s="130" t="s">
        <v>115</v>
      </c>
      <c r="B63" s="13">
        <v>2416983</v>
      </c>
      <c r="C63" s="160">
        <v>492595</v>
      </c>
      <c r="D63" s="165">
        <f t="shared" si="0"/>
        <v>-79.599999999999994</v>
      </c>
    </row>
    <row r="64" spans="1:4" ht="22.6" customHeight="1" x14ac:dyDescent="0.25">
      <c r="A64" s="134"/>
      <c r="B64" s="70"/>
      <c r="C64" s="160"/>
      <c r="D64" s="165">
        <f t="shared" si="0"/>
        <v>0</v>
      </c>
    </row>
    <row r="65" spans="1:5" ht="22.6" customHeight="1" x14ac:dyDescent="0.25">
      <c r="A65" s="133" t="s">
        <v>88</v>
      </c>
      <c r="B65" s="70">
        <f>SUM(B4,B9,B20,B27,B30,B34,B36,B40,B43,B49,B51,B54,B57,B59,B62)</f>
        <v>10200913</v>
      </c>
      <c r="C65" s="188">
        <f>SUM(C4,C9,C20,C27,C30,C34,C36,C40,C43,C49,C51,C54,C57,C59,C62)</f>
        <v>8540334</v>
      </c>
      <c r="D65" s="189">
        <f t="shared" ref="D65" si="1">IF(B65=0,0,(C65/B65-1)*100)</f>
        <v>-16.3</v>
      </c>
      <c r="E65" s="190" t="str">
        <f>IF((C65-C56)&lt;&gt;(表十五一明细表!D589),"不等于表十五线上支出合计，请检查！","")</f>
        <v/>
      </c>
    </row>
    <row r="66" spans="1:5" ht="22.6" customHeight="1" x14ac:dyDescent="0.25">
      <c r="A66" s="227"/>
      <c r="B66" s="227"/>
      <c r="C66" s="227"/>
      <c r="D66" s="227"/>
    </row>
    <row r="67" spans="1:5" ht="22.6" customHeight="1" x14ac:dyDescent="0.25">
      <c r="B67" s="9"/>
      <c r="C67" s="10"/>
    </row>
    <row r="68" spans="1:5" ht="22.6" customHeight="1" x14ac:dyDescent="0.25">
      <c r="B68" s="9"/>
    </row>
    <row r="69" spans="1:5" ht="22.6" customHeight="1" x14ac:dyDescent="0.25">
      <c r="B69" s="9"/>
    </row>
    <row r="70" spans="1:5" ht="22.6" customHeight="1" x14ac:dyDescent="0.25"/>
    <row r="71" spans="1:5" ht="22.6" customHeight="1" x14ac:dyDescent="0.25"/>
    <row r="72" spans="1:5" ht="22.6" customHeight="1" x14ac:dyDescent="0.25"/>
    <row r="73" spans="1:5" ht="22.6" customHeight="1" x14ac:dyDescent="0.25"/>
    <row r="74" spans="1:5" ht="22.6" customHeight="1" x14ac:dyDescent="0.25"/>
    <row r="75" spans="1:5" ht="22.6" customHeight="1" x14ac:dyDescent="0.25"/>
    <row r="76" spans="1:5" ht="22.6" customHeight="1" x14ac:dyDescent="0.25"/>
    <row r="77" spans="1:5" ht="22.6" customHeight="1" x14ac:dyDescent="0.25"/>
    <row r="78" spans="1:5" ht="22.6" customHeight="1" x14ac:dyDescent="0.25"/>
    <row r="79" spans="1:5" ht="22.6" customHeight="1" x14ac:dyDescent="0.25"/>
    <row r="80" spans="1:5" ht="22.6" customHeight="1" x14ac:dyDescent="0.25"/>
    <row r="81" ht="22.6" customHeight="1" x14ac:dyDescent="0.25"/>
    <row r="82" ht="22.6" customHeight="1" x14ac:dyDescent="0.25"/>
    <row r="83" ht="22.6" customHeight="1" x14ac:dyDescent="0.25"/>
    <row r="84" ht="22.6" customHeight="1" x14ac:dyDescent="0.25"/>
    <row r="85" ht="22.6" customHeight="1" x14ac:dyDescent="0.25"/>
    <row r="86" ht="22.6" customHeight="1" x14ac:dyDescent="0.25"/>
    <row r="87" ht="22.6" customHeight="1" x14ac:dyDescent="0.25"/>
    <row r="88" ht="22.6" customHeight="1" x14ac:dyDescent="0.25"/>
    <row r="89" ht="22.6" customHeight="1" x14ac:dyDescent="0.25"/>
    <row r="90" ht="22.6" customHeight="1" x14ac:dyDescent="0.25"/>
    <row r="91" ht="22.6" customHeight="1" x14ac:dyDescent="0.25"/>
    <row r="92" ht="22.6" customHeight="1" x14ac:dyDescent="0.25"/>
    <row r="93" ht="22.6" customHeight="1" x14ac:dyDescent="0.25"/>
    <row r="94" ht="22.6" customHeight="1" x14ac:dyDescent="0.25"/>
    <row r="95" ht="22.6" customHeight="1" x14ac:dyDescent="0.25"/>
    <row r="96" ht="22.6" customHeight="1" x14ac:dyDescent="0.25"/>
    <row r="97" ht="22.6" customHeight="1" x14ac:dyDescent="0.25"/>
    <row r="98" ht="22.6" customHeight="1" x14ac:dyDescent="0.25"/>
    <row r="99" ht="22.6" customHeight="1" x14ac:dyDescent="0.25"/>
    <row r="100" ht="22.6" customHeight="1" x14ac:dyDescent="0.25"/>
    <row r="101" ht="22.6" customHeight="1" x14ac:dyDescent="0.25"/>
    <row r="102" ht="22.6" customHeight="1" x14ac:dyDescent="0.25"/>
    <row r="103" ht="22.6" customHeight="1" x14ac:dyDescent="0.25"/>
    <row r="104" ht="22.6" customHeight="1" x14ac:dyDescent="0.25"/>
    <row r="105" ht="22.6" customHeight="1" x14ac:dyDescent="0.25"/>
    <row r="106" ht="22.6" customHeight="1" x14ac:dyDescent="0.25"/>
    <row r="107" ht="22.6" customHeight="1" x14ac:dyDescent="0.25"/>
    <row r="108" ht="22.6" customHeight="1" x14ac:dyDescent="0.25"/>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sheetData>
  <mergeCells count="3">
    <mergeCell ref="A1:D1"/>
    <mergeCell ref="A2:D2"/>
    <mergeCell ref="A66:D66"/>
  </mergeCells>
  <phoneticPr fontId="19" type="noConversion"/>
  <printOptions horizontalCentered="1" verticalCentered="1"/>
  <pageMargins left="0.23622047244094491" right="0.27559055118110237" top="0.78740157480314965" bottom="0.5" header="0.51181102362204722" footer="0.24"/>
  <pageSetup paperSize="9" orientation="portrait" r:id="rId1"/>
  <headerFooter alignWithMargins="0">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showGridLines="0" showZeros="0" workbookViewId="0">
      <selection activeCell="H14" sqref="H14"/>
    </sheetView>
  </sheetViews>
  <sheetFormatPr defaultRowHeight="16.3" x14ac:dyDescent="0.25"/>
  <cols>
    <col min="1" max="1" width="46.77734375" customWidth="1"/>
    <col min="2" max="4" width="12.77734375" customWidth="1"/>
    <col min="5" max="5" width="7.21875" customWidth="1"/>
  </cols>
  <sheetData>
    <row r="1" spans="1:5" ht="26.35" customHeight="1" x14ac:dyDescent="0.25">
      <c r="A1" s="218" t="s">
        <v>647</v>
      </c>
      <c r="B1" s="218"/>
      <c r="C1" s="218"/>
      <c r="D1" s="218"/>
      <c r="E1" s="144"/>
    </row>
    <row r="2" spans="1:5" ht="26.35" customHeight="1" x14ac:dyDescent="0.25">
      <c r="A2" s="223" t="s">
        <v>41</v>
      </c>
      <c r="B2" s="223"/>
      <c r="C2" s="223"/>
      <c r="D2" s="223"/>
      <c r="E2" s="146"/>
    </row>
    <row r="3" spans="1:5" ht="55.55" customHeight="1" x14ac:dyDescent="0.25">
      <c r="A3" s="14" t="s">
        <v>42</v>
      </c>
      <c r="B3" s="109" t="s">
        <v>1050</v>
      </c>
      <c r="C3" s="108" t="s">
        <v>1049</v>
      </c>
      <c r="D3" s="2" t="s">
        <v>67</v>
      </c>
      <c r="E3" s="147"/>
    </row>
    <row r="4" spans="1:5" ht="22.1" customHeight="1" x14ac:dyDescent="0.25">
      <c r="A4" s="15" t="s">
        <v>652</v>
      </c>
      <c r="B4" s="11">
        <f>SUM(B5:B8)</f>
        <v>531701</v>
      </c>
      <c r="C4" s="11">
        <f>SUM(C5:C8)</f>
        <v>587860</v>
      </c>
      <c r="D4" s="8">
        <f>IFERROR((C4/B4-1)*100,0)</f>
        <v>10.6</v>
      </c>
      <c r="E4" s="38"/>
    </row>
    <row r="5" spans="1:5" ht="22.1" customHeight="1" x14ac:dyDescent="0.25">
      <c r="A5" s="152" t="s">
        <v>210</v>
      </c>
      <c r="B5" s="9">
        <v>100056</v>
      </c>
      <c r="C5" s="9">
        <v>100056</v>
      </c>
      <c r="D5" s="8">
        <f t="shared" ref="D5:D35" si="0">IFERROR((C5/B5-1)*100,0)</f>
        <v>0</v>
      </c>
      <c r="E5" s="38"/>
    </row>
    <row r="6" spans="1:5" ht="22.1" customHeight="1" x14ac:dyDescent="0.25">
      <c r="A6" s="153" t="s">
        <v>202</v>
      </c>
      <c r="B6" s="9">
        <v>162774</v>
      </c>
      <c r="C6" s="9">
        <v>162774</v>
      </c>
      <c r="D6" s="8">
        <f t="shared" si="0"/>
        <v>0</v>
      </c>
      <c r="E6" s="38"/>
    </row>
    <row r="7" spans="1:5" ht="22.1" customHeight="1" x14ac:dyDescent="0.25">
      <c r="A7" s="153" t="s">
        <v>209</v>
      </c>
      <c r="B7" s="9">
        <v>88405</v>
      </c>
      <c r="C7" s="9">
        <v>88405</v>
      </c>
      <c r="D7" s="8">
        <f t="shared" si="0"/>
        <v>0</v>
      </c>
      <c r="E7" s="38"/>
    </row>
    <row r="8" spans="1:5" ht="22.1" customHeight="1" x14ac:dyDescent="0.25">
      <c r="A8" s="152" t="s">
        <v>653</v>
      </c>
      <c r="B8" s="9">
        <v>180466</v>
      </c>
      <c r="C8" s="9">
        <v>236625</v>
      </c>
      <c r="D8" s="8">
        <f t="shared" si="0"/>
        <v>31.1</v>
      </c>
      <c r="E8" s="38"/>
    </row>
    <row r="9" spans="1:5" ht="22.1" customHeight="1" x14ac:dyDescent="0.25">
      <c r="A9" s="16" t="s">
        <v>48</v>
      </c>
      <c r="B9" s="12">
        <f>SUM(B10:B32)</f>
        <v>9426342</v>
      </c>
      <c r="C9" s="12">
        <f>SUM(C10:C32)</f>
        <v>12109468</v>
      </c>
      <c r="D9" s="8">
        <f t="shared" si="0"/>
        <v>28.5</v>
      </c>
      <c r="E9" s="38"/>
    </row>
    <row r="10" spans="1:5" ht="22.1" customHeight="1" x14ac:dyDescent="0.25">
      <c r="A10" s="3" t="s">
        <v>43</v>
      </c>
      <c r="B10" s="9">
        <v>330811</v>
      </c>
      <c r="C10" s="9">
        <v>331075</v>
      </c>
      <c r="D10" s="8">
        <f t="shared" si="0"/>
        <v>0.1</v>
      </c>
      <c r="E10" s="38"/>
    </row>
    <row r="11" spans="1:5" ht="22.1" customHeight="1" x14ac:dyDescent="0.25">
      <c r="A11" s="3" t="s">
        <v>44</v>
      </c>
      <c r="B11" s="9">
        <v>2649776</v>
      </c>
      <c r="C11" s="9">
        <v>2149776</v>
      </c>
      <c r="D11" s="8">
        <f t="shared" si="0"/>
        <v>-18.899999999999999</v>
      </c>
      <c r="E11" s="38"/>
    </row>
    <row r="12" spans="1:5" ht="22.1" customHeight="1" x14ac:dyDescent="0.25">
      <c r="A12" s="3" t="s">
        <v>193</v>
      </c>
      <c r="B12" s="9">
        <v>807978</v>
      </c>
      <c r="C12" s="9">
        <v>1191430</v>
      </c>
      <c r="D12" s="8">
        <f t="shared" si="0"/>
        <v>47.5</v>
      </c>
      <c r="E12" s="38"/>
    </row>
    <row r="13" spans="1:5" ht="22.1" customHeight="1" x14ac:dyDescent="0.25">
      <c r="A13" s="3" t="s">
        <v>45</v>
      </c>
      <c r="B13" s="9">
        <v>97774</v>
      </c>
      <c r="C13" s="9">
        <v>113811</v>
      </c>
      <c r="D13" s="8">
        <f t="shared" si="0"/>
        <v>16.399999999999999</v>
      </c>
      <c r="E13" s="38"/>
    </row>
    <row r="14" spans="1:5" ht="22.1" customHeight="1" x14ac:dyDescent="0.25">
      <c r="A14" s="86" t="s">
        <v>167</v>
      </c>
      <c r="B14" s="60">
        <v>7800</v>
      </c>
      <c r="C14" s="60">
        <v>11800</v>
      </c>
      <c r="D14" s="8">
        <f t="shared" si="0"/>
        <v>51.3</v>
      </c>
      <c r="E14" s="38"/>
    </row>
    <row r="15" spans="1:5" ht="22.1" customHeight="1" x14ac:dyDescent="0.25">
      <c r="A15" s="3" t="s">
        <v>46</v>
      </c>
      <c r="B15" s="9">
        <v>66271</v>
      </c>
      <c r="C15" s="9">
        <v>66271</v>
      </c>
      <c r="D15" s="8">
        <f t="shared" si="0"/>
        <v>0</v>
      </c>
      <c r="E15" s="38"/>
    </row>
    <row r="16" spans="1:5" ht="22.1" customHeight="1" x14ac:dyDescent="0.25">
      <c r="A16" s="86" t="s">
        <v>116</v>
      </c>
      <c r="B16" s="60">
        <v>331098</v>
      </c>
      <c r="C16" s="60">
        <v>80297</v>
      </c>
      <c r="D16" s="8">
        <f t="shared" si="0"/>
        <v>-75.7</v>
      </c>
      <c r="E16" s="38"/>
    </row>
    <row r="17" spans="1:5" ht="22.1" customHeight="1" x14ac:dyDescent="0.25">
      <c r="A17" s="86" t="s">
        <v>166</v>
      </c>
      <c r="B17" s="60">
        <v>342683</v>
      </c>
      <c r="C17" s="60">
        <v>228209</v>
      </c>
      <c r="D17" s="8">
        <f t="shared" si="0"/>
        <v>-33.4</v>
      </c>
      <c r="E17" s="38"/>
    </row>
    <row r="18" spans="1:5" ht="22.1" customHeight="1" x14ac:dyDescent="0.25">
      <c r="A18" s="86" t="s">
        <v>191</v>
      </c>
      <c r="B18" s="60">
        <v>94817</v>
      </c>
      <c r="C18" s="60">
        <v>355261</v>
      </c>
      <c r="D18" s="8">
        <f t="shared" si="0"/>
        <v>274.7</v>
      </c>
      <c r="E18" s="38"/>
    </row>
    <row r="19" spans="1:5" ht="22.1" customHeight="1" x14ac:dyDescent="0.25">
      <c r="A19" s="86" t="s">
        <v>170</v>
      </c>
      <c r="B19" s="60">
        <v>468971</v>
      </c>
      <c r="C19" s="60">
        <v>152453</v>
      </c>
      <c r="D19" s="8">
        <f>IFERROR((C19/B19-1)*100,0)</f>
        <v>-67.5</v>
      </c>
      <c r="E19" s="38"/>
    </row>
    <row r="20" spans="1:5" ht="22.1" customHeight="1" x14ac:dyDescent="0.25">
      <c r="A20" s="86" t="s">
        <v>550</v>
      </c>
      <c r="B20" s="60">
        <v>67779</v>
      </c>
      <c r="C20" s="60">
        <v>44680</v>
      </c>
      <c r="D20" s="8">
        <f t="shared" si="0"/>
        <v>-34.1</v>
      </c>
      <c r="E20" s="38"/>
    </row>
    <row r="21" spans="1:5" ht="22.1" customHeight="1" x14ac:dyDescent="0.25">
      <c r="A21" s="86" t="s">
        <v>1012</v>
      </c>
      <c r="B21" s="185"/>
      <c r="C21" s="185">
        <v>78914</v>
      </c>
      <c r="D21" s="8">
        <f t="shared" si="0"/>
        <v>0</v>
      </c>
      <c r="E21" s="38"/>
    </row>
    <row r="22" spans="1:5" ht="22.1" customHeight="1" x14ac:dyDescent="0.25">
      <c r="A22" s="86" t="s">
        <v>168</v>
      </c>
      <c r="B22" s="60">
        <v>297600</v>
      </c>
      <c r="C22" s="60">
        <v>424100</v>
      </c>
      <c r="D22" s="8">
        <f t="shared" si="0"/>
        <v>42.5</v>
      </c>
      <c r="E22" s="38"/>
    </row>
    <row r="23" spans="1:5" ht="22.1" customHeight="1" x14ac:dyDescent="0.25">
      <c r="A23" s="86" t="s">
        <v>122</v>
      </c>
      <c r="B23" s="9">
        <v>2831820</v>
      </c>
      <c r="C23" s="13">
        <v>3017169</v>
      </c>
      <c r="D23" s="8">
        <f t="shared" si="0"/>
        <v>6.5</v>
      </c>
      <c r="E23" s="38"/>
    </row>
    <row r="24" spans="1:5" ht="22.1" customHeight="1" x14ac:dyDescent="0.25">
      <c r="A24" s="86" t="s">
        <v>654</v>
      </c>
      <c r="B24" s="175"/>
      <c r="C24" s="160">
        <v>450000</v>
      </c>
      <c r="D24" s="8">
        <f t="shared" si="0"/>
        <v>0</v>
      </c>
      <c r="E24" s="38"/>
    </row>
    <row r="25" spans="1:5" ht="22.1" customHeight="1" x14ac:dyDescent="0.25">
      <c r="A25" s="86" t="s">
        <v>655</v>
      </c>
      <c r="B25" s="9">
        <v>220780</v>
      </c>
      <c r="C25" s="13">
        <v>226859</v>
      </c>
      <c r="D25" s="8">
        <f t="shared" si="0"/>
        <v>2.8</v>
      </c>
      <c r="E25" s="38"/>
    </row>
    <row r="26" spans="1:5" ht="22.1" customHeight="1" x14ac:dyDescent="0.25">
      <c r="A26" s="112" t="s">
        <v>169</v>
      </c>
      <c r="B26" s="9">
        <v>695866</v>
      </c>
      <c r="C26" s="13">
        <v>830873</v>
      </c>
      <c r="D26" s="8">
        <f t="shared" si="0"/>
        <v>19.399999999999999</v>
      </c>
      <c r="E26" s="38"/>
    </row>
    <row r="27" spans="1:5" ht="22.1" customHeight="1" x14ac:dyDescent="0.25">
      <c r="A27" s="112" t="s">
        <v>1013</v>
      </c>
      <c r="B27" s="175"/>
      <c r="C27" s="13">
        <v>319390</v>
      </c>
      <c r="D27" s="8">
        <f t="shared" si="0"/>
        <v>0</v>
      </c>
      <c r="E27" s="38"/>
    </row>
    <row r="28" spans="1:5" ht="22.1" customHeight="1" x14ac:dyDescent="0.25">
      <c r="A28" s="112" t="s">
        <v>1014</v>
      </c>
      <c r="B28" s="175"/>
      <c r="C28" s="13">
        <v>583136</v>
      </c>
      <c r="D28" s="8">
        <f t="shared" si="0"/>
        <v>0</v>
      </c>
      <c r="E28" s="38"/>
    </row>
    <row r="29" spans="1:5" ht="22.1" customHeight="1" x14ac:dyDescent="0.25">
      <c r="A29" s="112" t="s">
        <v>1015</v>
      </c>
      <c r="B29" s="175"/>
      <c r="C29" s="13">
        <v>633446</v>
      </c>
      <c r="D29" s="8">
        <f t="shared" si="0"/>
        <v>0</v>
      </c>
      <c r="E29" s="38"/>
    </row>
    <row r="30" spans="1:5" ht="22.1" customHeight="1" x14ac:dyDescent="0.25">
      <c r="A30" s="112" t="s">
        <v>1016</v>
      </c>
      <c r="B30" s="175"/>
      <c r="C30" s="13">
        <v>498160</v>
      </c>
      <c r="D30" s="8">
        <f t="shared" si="0"/>
        <v>0</v>
      </c>
      <c r="E30" s="38"/>
    </row>
    <row r="31" spans="1:5" ht="22.1" customHeight="1" x14ac:dyDescent="0.25">
      <c r="A31" s="112" t="s">
        <v>1017</v>
      </c>
      <c r="B31" s="175"/>
      <c r="C31" s="160">
        <v>207840</v>
      </c>
      <c r="D31" s="8">
        <f t="shared" si="0"/>
        <v>0</v>
      </c>
      <c r="E31" s="38"/>
    </row>
    <row r="32" spans="1:5" ht="22.1" customHeight="1" x14ac:dyDescent="0.25">
      <c r="A32" s="112" t="s">
        <v>656</v>
      </c>
      <c r="B32" s="95">
        <v>114518</v>
      </c>
      <c r="C32" s="95">
        <v>114518</v>
      </c>
      <c r="D32" s="8">
        <f t="shared" si="0"/>
        <v>0</v>
      </c>
      <c r="E32" s="38"/>
    </row>
    <row r="33" spans="1:5" ht="22.1" customHeight="1" x14ac:dyDescent="0.25">
      <c r="A33" s="16" t="s">
        <v>49</v>
      </c>
      <c r="B33" s="13">
        <v>3364829</v>
      </c>
      <c r="C33" s="13">
        <v>2902071</v>
      </c>
      <c r="D33" s="8">
        <f t="shared" si="0"/>
        <v>-13.8</v>
      </c>
      <c r="E33" s="38"/>
    </row>
    <row r="34" spans="1:5" ht="22.1" customHeight="1" x14ac:dyDescent="0.25">
      <c r="A34" s="16"/>
      <c r="B34" s="160"/>
      <c r="C34" s="160"/>
      <c r="D34" s="38"/>
      <c r="E34" s="38"/>
    </row>
    <row r="35" spans="1:5" ht="22.1" customHeight="1" x14ac:dyDescent="0.25">
      <c r="A35" s="17" t="s">
        <v>47</v>
      </c>
      <c r="B35" s="19">
        <f>SUM(B4,B9,B33)</f>
        <v>13322872</v>
      </c>
      <c r="C35" s="19">
        <f>SUM(C4,C9,C33)</f>
        <v>15599399</v>
      </c>
      <c r="D35" s="94">
        <f t="shared" si="0"/>
        <v>17.100000000000001</v>
      </c>
      <c r="E35" s="148"/>
    </row>
    <row r="36" spans="1:5" ht="33.299999999999997" customHeight="1" x14ac:dyDescent="0.25">
      <c r="A36" s="225" t="s">
        <v>1044</v>
      </c>
      <c r="B36" s="225"/>
      <c r="C36" s="225"/>
      <c r="D36" s="225"/>
      <c r="E36" s="149"/>
    </row>
    <row r="37" spans="1:5" x14ac:dyDescent="0.25">
      <c r="A37" s="221"/>
      <c r="B37" s="221"/>
      <c r="C37" s="221"/>
      <c r="D37" s="221"/>
      <c r="E37" s="145"/>
    </row>
    <row r="38" spans="1:5" x14ac:dyDescent="0.25">
      <c r="B38" s="10"/>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row r="187" spans="1:1" x14ac:dyDescent="0.25">
      <c r="A187" s="3"/>
    </row>
    <row r="188" spans="1:1" x14ac:dyDescent="0.25">
      <c r="A188" s="3"/>
    </row>
    <row r="189" spans="1:1" x14ac:dyDescent="0.25">
      <c r="A189" s="3"/>
    </row>
    <row r="190" spans="1:1" x14ac:dyDescent="0.25">
      <c r="A190" s="3"/>
    </row>
    <row r="191" spans="1:1" x14ac:dyDescent="0.25">
      <c r="A191" s="3"/>
    </row>
    <row r="192" spans="1:1" x14ac:dyDescent="0.25">
      <c r="A192" s="3"/>
    </row>
  </sheetData>
  <mergeCells count="4">
    <mergeCell ref="A2:D2"/>
    <mergeCell ref="A1:D1"/>
    <mergeCell ref="A37:D37"/>
    <mergeCell ref="A36:D36"/>
  </mergeCells>
  <phoneticPr fontId="3" type="noConversion"/>
  <printOptions horizontalCentered="1" verticalCentered="1"/>
  <pageMargins left="0.51" right="0.35" top="0.5" bottom="0.5" header="0.35433070866141736" footer="0.24"/>
  <pageSetup paperSize="9" orientation="portrait" r:id="rId1"/>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4"/>
  <sheetViews>
    <sheetView showGridLines="0" showZeros="0" zoomScaleNormal="100" workbookViewId="0">
      <pane xSplit="2" ySplit="3" topLeftCell="C67" activePane="bottomRight" state="frozen"/>
      <selection pane="topRight" activeCell="C1" sqref="C1"/>
      <selection pane="bottomLeft" activeCell="A4" sqref="A4"/>
      <selection pane="bottomRight" activeCell="A199" sqref="A199:P199"/>
    </sheetView>
  </sheetViews>
  <sheetFormatPr defaultRowHeight="16.3" x14ac:dyDescent="0.25"/>
  <cols>
    <col min="1" max="1" width="35.77734375" customWidth="1"/>
    <col min="2" max="2" width="12.77734375" bestFit="1" customWidth="1"/>
    <col min="3" max="16" width="9.77734375" customWidth="1"/>
  </cols>
  <sheetData>
    <row r="1" spans="1:16" ht="12.1" customHeight="1" x14ac:dyDescent="0.25">
      <c r="A1" s="228"/>
      <c r="B1" s="228"/>
      <c r="C1" s="228"/>
      <c r="D1" s="228"/>
      <c r="E1" s="228"/>
      <c r="F1" s="228"/>
      <c r="G1" s="228"/>
      <c r="H1" s="228"/>
    </row>
    <row r="2" spans="1:16" ht="15.8" customHeight="1" x14ac:dyDescent="0.25">
      <c r="A2" s="230"/>
      <c r="B2" s="230"/>
      <c r="C2" s="230"/>
      <c r="D2" s="230"/>
      <c r="E2" s="231" t="s">
        <v>12</v>
      </c>
      <c r="F2" s="231"/>
      <c r="G2" s="229"/>
      <c r="H2" s="229"/>
      <c r="I2" s="84"/>
      <c r="J2" s="231" t="s">
        <v>12</v>
      </c>
      <c r="K2" s="231"/>
      <c r="M2" s="84"/>
      <c r="N2" s="229"/>
      <c r="O2" s="229"/>
      <c r="P2" s="193" t="s">
        <v>12</v>
      </c>
    </row>
    <row r="3" spans="1:16" s="111" customFormat="1" ht="28.55" customHeight="1" x14ac:dyDescent="0.25">
      <c r="A3" s="97" t="s">
        <v>123</v>
      </c>
      <c r="B3" s="96" t="s">
        <v>117</v>
      </c>
      <c r="C3" s="96" t="s">
        <v>1056</v>
      </c>
      <c r="D3" s="96" t="s">
        <v>1057</v>
      </c>
      <c r="E3" s="96" t="s">
        <v>54</v>
      </c>
      <c r="F3" s="139" t="s">
        <v>1055</v>
      </c>
      <c r="G3" s="97" t="s">
        <v>212</v>
      </c>
      <c r="H3" s="96" t="s">
        <v>213</v>
      </c>
      <c r="I3" s="96" t="s">
        <v>124</v>
      </c>
      <c r="J3" s="96" t="s">
        <v>214</v>
      </c>
      <c r="K3" s="139" t="s">
        <v>59</v>
      </c>
      <c r="L3" s="97" t="s">
        <v>60</v>
      </c>
      <c r="M3" s="97" t="s">
        <v>215</v>
      </c>
      <c r="N3" s="96" t="s">
        <v>216</v>
      </c>
      <c r="O3" s="96" t="s">
        <v>217</v>
      </c>
      <c r="P3" s="139" t="s">
        <v>218</v>
      </c>
    </row>
    <row r="4" spans="1:16" ht="26" customHeight="1" x14ac:dyDescent="0.25">
      <c r="A4" s="98" t="s">
        <v>125</v>
      </c>
      <c r="B4" s="121">
        <f>SUM(C4:P4)</f>
        <v>531701</v>
      </c>
      <c r="C4" s="123">
        <f>SUM(C5:C8)</f>
        <v>218480</v>
      </c>
      <c r="D4" s="123">
        <f t="shared" ref="D4:P4" si="0">SUM(D5:D8)</f>
        <v>34718</v>
      </c>
      <c r="E4" s="123">
        <f t="shared" si="0"/>
        <v>72797</v>
      </c>
      <c r="F4" s="140">
        <f t="shared" si="0"/>
        <v>36942</v>
      </c>
      <c r="G4" s="135">
        <f t="shared" si="0"/>
        <v>7666</v>
      </c>
      <c r="H4" s="123">
        <f t="shared" si="0"/>
        <v>14646</v>
      </c>
      <c r="I4" s="123">
        <f t="shared" si="0"/>
        <v>26963</v>
      </c>
      <c r="J4" s="123">
        <f t="shared" si="0"/>
        <v>29948</v>
      </c>
      <c r="K4" s="140">
        <f t="shared" si="0"/>
        <v>26228</v>
      </c>
      <c r="L4" s="135">
        <f t="shared" si="0"/>
        <v>4909</v>
      </c>
      <c r="M4" s="135">
        <f t="shared" si="0"/>
        <v>14637</v>
      </c>
      <c r="N4" s="123">
        <f t="shared" si="0"/>
        <v>7876</v>
      </c>
      <c r="O4" s="123">
        <f t="shared" si="0"/>
        <v>8981</v>
      </c>
      <c r="P4" s="140">
        <f t="shared" si="0"/>
        <v>26910</v>
      </c>
    </row>
    <row r="5" spans="1:16" ht="26" customHeight="1" x14ac:dyDescent="0.25">
      <c r="A5" s="99" t="s">
        <v>523</v>
      </c>
      <c r="B5" s="121">
        <f t="shared" ref="B5:B30" si="1">SUM(C5:P5)</f>
        <v>100056</v>
      </c>
      <c r="C5" s="121">
        <v>43149</v>
      </c>
      <c r="D5" s="121">
        <v>10526</v>
      </c>
      <c r="E5" s="122">
        <v>8455</v>
      </c>
      <c r="F5" s="141">
        <v>2613</v>
      </c>
      <c r="G5" s="136">
        <v>1119</v>
      </c>
      <c r="H5" s="121">
        <v>1496</v>
      </c>
      <c r="I5" s="122">
        <v>7538</v>
      </c>
      <c r="J5" s="121">
        <v>8382</v>
      </c>
      <c r="K5" s="141">
        <v>4613</v>
      </c>
      <c r="L5" s="136">
        <v>400</v>
      </c>
      <c r="M5" s="136">
        <v>4590</v>
      </c>
      <c r="N5" s="121">
        <v>1787</v>
      </c>
      <c r="O5" s="121">
        <v>3281</v>
      </c>
      <c r="P5" s="141">
        <v>2107</v>
      </c>
    </row>
    <row r="6" spans="1:16" ht="26" customHeight="1" x14ac:dyDescent="0.25">
      <c r="A6" s="99" t="s">
        <v>524</v>
      </c>
      <c r="B6" s="121">
        <f t="shared" si="1"/>
        <v>162774</v>
      </c>
      <c r="C6" s="155">
        <v>29450</v>
      </c>
      <c r="D6" s="155">
        <v>18150</v>
      </c>
      <c r="E6" s="156">
        <v>17907</v>
      </c>
      <c r="F6" s="157">
        <v>9696</v>
      </c>
      <c r="G6" s="136">
        <v>6049</v>
      </c>
      <c r="H6" s="155">
        <v>3606</v>
      </c>
      <c r="I6" s="156">
        <v>12611</v>
      </c>
      <c r="J6" s="155">
        <v>16543</v>
      </c>
      <c r="K6" s="157">
        <v>18291</v>
      </c>
      <c r="L6" s="136">
        <v>4493</v>
      </c>
      <c r="M6" s="136">
        <v>7572</v>
      </c>
      <c r="N6" s="155">
        <v>4349</v>
      </c>
      <c r="O6" s="155">
        <v>5153</v>
      </c>
      <c r="P6" s="157">
        <v>8904</v>
      </c>
    </row>
    <row r="7" spans="1:16" ht="26" customHeight="1" x14ac:dyDescent="0.25">
      <c r="A7" s="99" t="s">
        <v>525</v>
      </c>
      <c r="B7" s="121">
        <f t="shared" si="1"/>
        <v>88405</v>
      </c>
      <c r="C7" s="155">
        <v>58900</v>
      </c>
      <c r="D7" s="155">
        <v>5060</v>
      </c>
      <c r="E7" s="156">
        <v>16212</v>
      </c>
      <c r="F7" s="157">
        <v>909</v>
      </c>
      <c r="G7" s="136">
        <v>324</v>
      </c>
      <c r="H7" s="155">
        <v>918</v>
      </c>
      <c r="I7" s="156">
        <v>1096</v>
      </c>
      <c r="J7" s="155">
        <v>2065</v>
      </c>
      <c r="K7" s="157">
        <v>903</v>
      </c>
      <c r="L7" s="136"/>
      <c r="M7" s="136">
        <v>948</v>
      </c>
      <c r="N7" s="155">
        <v>410</v>
      </c>
      <c r="O7" s="155">
        <v>420</v>
      </c>
      <c r="P7" s="157">
        <v>240</v>
      </c>
    </row>
    <row r="8" spans="1:16" ht="26" customHeight="1" x14ac:dyDescent="0.25">
      <c r="A8" s="99" t="s">
        <v>857</v>
      </c>
      <c r="B8" s="121">
        <f t="shared" si="1"/>
        <v>180466</v>
      </c>
      <c r="C8" s="155">
        <v>86981</v>
      </c>
      <c r="D8" s="155">
        <v>982</v>
      </c>
      <c r="E8" s="156">
        <v>30223</v>
      </c>
      <c r="F8" s="157">
        <v>23724</v>
      </c>
      <c r="G8" s="136">
        <v>174</v>
      </c>
      <c r="H8" s="155">
        <v>8626</v>
      </c>
      <c r="I8" s="156">
        <v>5718</v>
      </c>
      <c r="J8" s="155">
        <v>2958</v>
      </c>
      <c r="K8" s="157">
        <v>2421</v>
      </c>
      <c r="L8" s="136">
        <v>16</v>
      </c>
      <c r="M8" s="136">
        <v>1527</v>
      </c>
      <c r="N8" s="155">
        <v>1330</v>
      </c>
      <c r="O8" s="155">
        <v>127</v>
      </c>
      <c r="P8" s="157">
        <v>15659</v>
      </c>
    </row>
    <row r="9" spans="1:16" ht="26" customHeight="1" x14ac:dyDescent="0.25">
      <c r="A9" s="100" t="s">
        <v>126</v>
      </c>
      <c r="B9" s="121">
        <f t="shared" si="1"/>
        <v>11279060</v>
      </c>
      <c r="C9" s="155">
        <f t="shared" ref="C9:P9" si="2">SUM(C10:C66)</f>
        <v>376182</v>
      </c>
      <c r="D9" s="155">
        <f t="shared" si="2"/>
        <v>77327</v>
      </c>
      <c r="E9" s="155">
        <f t="shared" si="2"/>
        <v>1202191</v>
      </c>
      <c r="F9" s="157">
        <f t="shared" si="2"/>
        <v>556801</v>
      </c>
      <c r="G9" s="136">
        <f t="shared" si="2"/>
        <v>532673</v>
      </c>
      <c r="H9" s="155">
        <f t="shared" si="2"/>
        <v>298806</v>
      </c>
      <c r="I9" s="155">
        <f t="shared" si="2"/>
        <v>581874</v>
      </c>
      <c r="J9" s="155">
        <f t="shared" si="2"/>
        <v>578379</v>
      </c>
      <c r="K9" s="157">
        <f t="shared" si="2"/>
        <v>1123749</v>
      </c>
      <c r="L9" s="136">
        <f t="shared" si="2"/>
        <v>755305</v>
      </c>
      <c r="M9" s="155">
        <f t="shared" si="2"/>
        <v>2909646</v>
      </c>
      <c r="N9" s="155">
        <f t="shared" si="2"/>
        <v>1797938</v>
      </c>
      <c r="O9" s="155">
        <f t="shared" si="2"/>
        <v>219350</v>
      </c>
      <c r="P9" s="157">
        <f t="shared" si="2"/>
        <v>268839</v>
      </c>
    </row>
    <row r="10" spans="1:16" ht="26" customHeight="1" x14ac:dyDescent="0.25">
      <c r="A10" s="99" t="s">
        <v>526</v>
      </c>
      <c r="B10" s="121">
        <f t="shared" si="1"/>
        <v>331075</v>
      </c>
      <c r="C10" s="155">
        <v>21024</v>
      </c>
      <c r="D10" s="155">
        <v>5300</v>
      </c>
      <c r="E10" s="155">
        <v>32243</v>
      </c>
      <c r="F10" s="157">
        <v>19914</v>
      </c>
      <c r="G10" s="136">
        <v>34670</v>
      </c>
      <c r="H10" s="155">
        <v>9272</v>
      </c>
      <c r="I10" s="155">
        <v>19895</v>
      </c>
      <c r="J10" s="155">
        <v>22252</v>
      </c>
      <c r="K10" s="157">
        <v>36943</v>
      </c>
      <c r="L10" s="136">
        <v>22815</v>
      </c>
      <c r="M10" s="155">
        <v>54154</v>
      </c>
      <c r="N10" s="155">
        <v>35755</v>
      </c>
      <c r="O10" s="155">
        <v>5668</v>
      </c>
      <c r="P10" s="157">
        <v>11170</v>
      </c>
    </row>
    <row r="11" spans="1:16" ht="26" customHeight="1" x14ac:dyDescent="0.25">
      <c r="A11" s="99" t="s">
        <v>527</v>
      </c>
      <c r="B11" s="121">
        <f t="shared" si="1"/>
        <v>2049776</v>
      </c>
      <c r="C11" s="155">
        <v>19851</v>
      </c>
      <c r="D11" s="155">
        <v>4983</v>
      </c>
      <c r="E11" s="155">
        <v>281425</v>
      </c>
      <c r="F11" s="157">
        <v>123105</v>
      </c>
      <c r="G11" s="136">
        <v>105366</v>
      </c>
      <c r="H11" s="155">
        <v>66499</v>
      </c>
      <c r="I11" s="155">
        <v>88021</v>
      </c>
      <c r="J11" s="155">
        <v>108175</v>
      </c>
      <c r="K11" s="157">
        <v>171257</v>
      </c>
      <c r="L11" s="136">
        <v>150761</v>
      </c>
      <c r="M11" s="155">
        <v>495541</v>
      </c>
      <c r="N11" s="155">
        <v>333890</v>
      </c>
      <c r="O11" s="155">
        <v>42196</v>
      </c>
      <c r="P11" s="157">
        <v>58706</v>
      </c>
    </row>
    <row r="12" spans="1:16" ht="26" customHeight="1" x14ac:dyDescent="0.25">
      <c r="A12" s="99" t="s">
        <v>528</v>
      </c>
      <c r="B12" s="121">
        <f t="shared" si="1"/>
        <v>1111716</v>
      </c>
      <c r="C12" s="155">
        <v>2889</v>
      </c>
      <c r="D12" s="155">
        <v>64</v>
      </c>
      <c r="E12" s="155">
        <v>136718</v>
      </c>
      <c r="F12" s="157">
        <v>74781</v>
      </c>
      <c r="G12" s="136">
        <v>61765</v>
      </c>
      <c r="H12" s="155">
        <v>36744</v>
      </c>
      <c r="I12" s="155">
        <v>57048</v>
      </c>
      <c r="J12" s="155">
        <v>69265</v>
      </c>
      <c r="K12" s="157">
        <v>103274</v>
      </c>
      <c r="L12" s="136">
        <v>71675</v>
      </c>
      <c r="M12" s="155">
        <v>268081</v>
      </c>
      <c r="N12" s="155">
        <v>183392</v>
      </c>
      <c r="O12" s="155">
        <v>26018</v>
      </c>
      <c r="P12" s="157">
        <v>20002</v>
      </c>
    </row>
    <row r="13" spans="1:16" ht="26" customHeight="1" x14ac:dyDescent="0.25">
      <c r="A13" s="99" t="s">
        <v>118</v>
      </c>
      <c r="B13" s="121">
        <f t="shared" si="1"/>
        <v>55148</v>
      </c>
      <c r="C13" s="155">
        <v>0</v>
      </c>
      <c r="D13" s="155">
        <v>0</v>
      </c>
      <c r="E13" s="155">
        <v>27500</v>
      </c>
      <c r="F13" s="157">
        <v>0</v>
      </c>
      <c r="G13" s="136">
        <v>0</v>
      </c>
      <c r="H13" s="155">
        <v>0</v>
      </c>
      <c r="I13" s="155">
        <v>0</v>
      </c>
      <c r="J13" s="155">
        <v>84</v>
      </c>
      <c r="K13" s="157">
        <v>0</v>
      </c>
      <c r="L13" s="136">
        <v>6564</v>
      </c>
      <c r="M13" s="155">
        <v>21000</v>
      </c>
      <c r="N13" s="155">
        <v>0</v>
      </c>
      <c r="O13" s="155">
        <v>0</v>
      </c>
      <c r="P13" s="157">
        <v>0</v>
      </c>
    </row>
    <row r="14" spans="1:16" ht="26" customHeight="1" x14ac:dyDescent="0.25">
      <c r="A14" s="99" t="s">
        <v>529</v>
      </c>
      <c r="B14" s="121">
        <f t="shared" si="1"/>
        <v>11800</v>
      </c>
      <c r="C14" s="155"/>
      <c r="D14" s="155"/>
      <c r="E14" s="155"/>
      <c r="F14" s="157">
        <v>7224</v>
      </c>
      <c r="G14" s="136">
        <v>3020</v>
      </c>
      <c r="H14" s="155"/>
      <c r="I14" s="155"/>
      <c r="J14" s="155"/>
      <c r="K14" s="157"/>
      <c r="L14" s="136">
        <v>1556</v>
      </c>
      <c r="M14" s="155"/>
      <c r="N14" s="155"/>
      <c r="O14" s="155"/>
      <c r="P14" s="157"/>
    </row>
    <row r="15" spans="1:16" ht="26" customHeight="1" x14ac:dyDescent="0.25">
      <c r="A15" s="99" t="s">
        <v>530</v>
      </c>
      <c r="B15" s="121">
        <f t="shared" si="1"/>
        <v>66271</v>
      </c>
      <c r="C15" s="155">
        <v>13778</v>
      </c>
      <c r="D15" s="155">
        <v>31866</v>
      </c>
      <c r="E15" s="155">
        <v>539</v>
      </c>
      <c r="F15" s="157">
        <v>0</v>
      </c>
      <c r="G15" s="136">
        <v>623</v>
      </c>
      <c r="H15" s="155">
        <v>47</v>
      </c>
      <c r="I15" s="155">
        <v>1139</v>
      </c>
      <c r="J15" s="155">
        <v>8228</v>
      </c>
      <c r="K15" s="157">
        <v>98</v>
      </c>
      <c r="L15" s="136">
        <v>0</v>
      </c>
      <c r="M15" s="155">
        <v>759</v>
      </c>
      <c r="N15" s="155">
        <v>0</v>
      </c>
      <c r="O15" s="155">
        <v>909</v>
      </c>
      <c r="P15" s="157">
        <v>8285</v>
      </c>
    </row>
    <row r="16" spans="1:16" ht="26" customHeight="1" x14ac:dyDescent="0.25">
      <c r="A16" s="99" t="s">
        <v>531</v>
      </c>
      <c r="B16" s="121">
        <f t="shared" si="1"/>
        <v>80297</v>
      </c>
      <c r="C16" s="155">
        <v>30272</v>
      </c>
      <c r="D16" s="155">
        <v>0</v>
      </c>
      <c r="E16" s="155">
        <v>3885</v>
      </c>
      <c r="F16" s="157">
        <v>1395</v>
      </c>
      <c r="G16" s="136">
        <v>1094</v>
      </c>
      <c r="H16" s="155">
        <v>291</v>
      </c>
      <c r="I16" s="155">
        <v>2027</v>
      </c>
      <c r="J16" s="155">
        <v>2032</v>
      </c>
      <c r="K16" s="157">
        <v>5243</v>
      </c>
      <c r="L16" s="136">
        <v>1962</v>
      </c>
      <c r="M16" s="155">
        <v>15491</v>
      </c>
      <c r="N16" s="155">
        <v>9067</v>
      </c>
      <c r="O16" s="155">
        <v>908</v>
      </c>
      <c r="P16" s="157">
        <v>6630</v>
      </c>
    </row>
    <row r="17" spans="1:16" ht="26" customHeight="1" x14ac:dyDescent="0.25">
      <c r="A17" s="99" t="s">
        <v>532</v>
      </c>
      <c r="B17" s="121">
        <f t="shared" si="1"/>
        <v>28209</v>
      </c>
      <c r="C17" s="155">
        <v>1573</v>
      </c>
      <c r="D17" s="155"/>
      <c r="E17" s="155">
        <v>3338</v>
      </c>
      <c r="F17" s="157">
        <v>1712</v>
      </c>
      <c r="G17" s="136">
        <v>1323</v>
      </c>
      <c r="H17" s="155">
        <v>755</v>
      </c>
      <c r="I17" s="155">
        <v>1809</v>
      </c>
      <c r="J17" s="155">
        <v>2123</v>
      </c>
      <c r="K17" s="157">
        <v>3528</v>
      </c>
      <c r="L17" s="136">
        <v>1136</v>
      </c>
      <c r="M17" s="155">
        <v>6141</v>
      </c>
      <c r="N17" s="155">
        <v>2741</v>
      </c>
      <c r="O17" s="155">
        <v>1162</v>
      </c>
      <c r="P17" s="157">
        <v>868</v>
      </c>
    </row>
    <row r="18" spans="1:16" ht="26" customHeight="1" x14ac:dyDescent="0.25">
      <c r="A18" s="99" t="s">
        <v>545</v>
      </c>
      <c r="B18" s="121">
        <f t="shared" si="1"/>
        <v>19680</v>
      </c>
      <c r="C18" s="155">
        <v>334</v>
      </c>
      <c r="D18" s="155">
        <v>97</v>
      </c>
      <c r="E18" s="155">
        <v>4293</v>
      </c>
      <c r="F18" s="157">
        <v>3052</v>
      </c>
      <c r="G18" s="136">
        <v>894</v>
      </c>
      <c r="H18" s="155">
        <v>1269</v>
      </c>
      <c r="I18" s="155">
        <v>458</v>
      </c>
      <c r="J18" s="155">
        <v>3234</v>
      </c>
      <c r="K18" s="157">
        <v>2272</v>
      </c>
      <c r="L18" s="136">
        <v>358</v>
      </c>
      <c r="M18" s="155">
        <v>1323</v>
      </c>
      <c r="N18" s="155">
        <v>459</v>
      </c>
      <c r="O18" s="155">
        <v>849</v>
      </c>
      <c r="P18" s="157">
        <v>788</v>
      </c>
    </row>
    <row r="19" spans="1:16" ht="26" customHeight="1" x14ac:dyDescent="0.25">
      <c r="A19" s="99" t="s">
        <v>533</v>
      </c>
      <c r="B19" s="121">
        <f t="shared" si="1"/>
        <v>424100</v>
      </c>
      <c r="C19" s="155"/>
      <c r="D19" s="155"/>
      <c r="E19" s="155">
        <v>38043</v>
      </c>
      <c r="F19" s="157">
        <v>21901</v>
      </c>
      <c r="G19" s="136">
        <v>54136</v>
      </c>
      <c r="H19" s="155">
        <v>17517</v>
      </c>
      <c r="I19" s="155">
        <v>6454</v>
      </c>
      <c r="J19" s="155">
        <v>35947</v>
      </c>
      <c r="K19" s="157">
        <v>26178</v>
      </c>
      <c r="L19" s="136">
        <v>27482</v>
      </c>
      <c r="M19" s="155">
        <v>115041</v>
      </c>
      <c r="N19" s="155">
        <v>77878</v>
      </c>
      <c r="O19" s="155"/>
      <c r="P19" s="157">
        <v>3523</v>
      </c>
    </row>
    <row r="20" spans="1:16" ht="26" customHeight="1" x14ac:dyDescent="0.25">
      <c r="A20" s="99" t="s">
        <v>534</v>
      </c>
      <c r="B20" s="121">
        <f t="shared" si="1"/>
        <v>2958136</v>
      </c>
      <c r="C20" s="155">
        <v>81540</v>
      </c>
      <c r="D20" s="155">
        <v>19996</v>
      </c>
      <c r="E20" s="155">
        <v>320544</v>
      </c>
      <c r="F20" s="157">
        <v>159727</v>
      </c>
      <c r="G20" s="136">
        <v>141975</v>
      </c>
      <c r="H20" s="155">
        <v>69570</v>
      </c>
      <c r="I20" s="155">
        <v>146076</v>
      </c>
      <c r="J20" s="155">
        <v>175255</v>
      </c>
      <c r="K20" s="157">
        <v>339216</v>
      </c>
      <c r="L20" s="136">
        <v>240872</v>
      </c>
      <c r="M20" s="155">
        <v>695385</v>
      </c>
      <c r="N20" s="155">
        <v>409715</v>
      </c>
      <c r="O20" s="155">
        <v>69727</v>
      </c>
      <c r="P20" s="157">
        <v>88538</v>
      </c>
    </row>
    <row r="21" spans="1:16" ht="26" customHeight="1" x14ac:dyDescent="0.25">
      <c r="A21" s="99" t="s">
        <v>858</v>
      </c>
      <c r="B21" s="121">
        <f t="shared" si="1"/>
        <v>226859</v>
      </c>
      <c r="C21" s="155">
        <v>3820</v>
      </c>
      <c r="D21" s="155">
        <v>151</v>
      </c>
      <c r="E21" s="155">
        <v>43036</v>
      </c>
      <c r="F21" s="157">
        <v>24909</v>
      </c>
      <c r="G21" s="136">
        <v>35380</v>
      </c>
      <c r="H21" s="155">
        <v>39171</v>
      </c>
      <c r="I21" s="155">
        <v>10545</v>
      </c>
      <c r="J21" s="155">
        <v>272</v>
      </c>
      <c r="K21" s="157">
        <v>9914</v>
      </c>
      <c r="L21" s="136">
        <v>21157</v>
      </c>
      <c r="M21" s="155">
        <v>14838</v>
      </c>
      <c r="N21" s="155">
        <v>10396</v>
      </c>
      <c r="O21" s="155">
        <v>157</v>
      </c>
      <c r="P21" s="157">
        <v>13113</v>
      </c>
    </row>
    <row r="22" spans="1:16" ht="26" customHeight="1" x14ac:dyDescent="0.25">
      <c r="A22" s="99" t="s">
        <v>535</v>
      </c>
      <c r="B22" s="121">
        <f t="shared" si="1"/>
        <v>114518</v>
      </c>
      <c r="C22" s="155">
        <v>0</v>
      </c>
      <c r="D22" s="155">
        <v>0</v>
      </c>
      <c r="E22" s="155">
        <v>0</v>
      </c>
      <c r="F22" s="157">
        <v>0</v>
      </c>
      <c r="G22" s="136">
        <v>0</v>
      </c>
      <c r="H22" s="155">
        <v>0</v>
      </c>
      <c r="I22" s="155">
        <v>113272</v>
      </c>
      <c r="J22" s="155">
        <v>0</v>
      </c>
      <c r="K22" s="157">
        <v>0</v>
      </c>
      <c r="L22" s="136">
        <v>0</v>
      </c>
      <c r="M22" s="155">
        <v>0</v>
      </c>
      <c r="N22" s="155">
        <v>1246</v>
      </c>
      <c r="O22" s="155">
        <v>0</v>
      </c>
      <c r="P22" s="157">
        <v>0</v>
      </c>
    </row>
    <row r="23" spans="1:16" ht="26" customHeight="1" x14ac:dyDescent="0.25">
      <c r="A23" s="99" t="s">
        <v>797</v>
      </c>
      <c r="B23" s="121">
        <f t="shared" si="1"/>
        <v>18740</v>
      </c>
      <c r="C23" s="155"/>
      <c r="D23" s="155"/>
      <c r="E23" s="155"/>
      <c r="F23" s="157"/>
      <c r="G23" s="136"/>
      <c r="H23" s="155"/>
      <c r="I23" s="155"/>
      <c r="J23" s="155">
        <v>18740</v>
      </c>
      <c r="K23" s="157"/>
      <c r="L23" s="136"/>
      <c r="M23" s="136"/>
      <c r="N23" s="155"/>
      <c r="O23" s="155"/>
      <c r="P23" s="157"/>
    </row>
    <row r="24" spans="1:16" ht="26" customHeight="1" x14ac:dyDescent="0.25">
      <c r="A24" s="99" t="s">
        <v>798</v>
      </c>
      <c r="B24" s="121">
        <f t="shared" si="1"/>
        <v>160790</v>
      </c>
      <c r="C24" s="155">
        <v>24569</v>
      </c>
      <c r="D24" s="155">
        <v>3919</v>
      </c>
      <c r="E24" s="155">
        <v>16683</v>
      </c>
      <c r="F24" s="157">
        <v>7493</v>
      </c>
      <c r="G24" s="136">
        <v>6654</v>
      </c>
      <c r="H24" s="155">
        <v>3809</v>
      </c>
      <c r="I24" s="155">
        <v>9658</v>
      </c>
      <c r="J24" s="155">
        <v>11221</v>
      </c>
      <c r="K24" s="157">
        <v>16402</v>
      </c>
      <c r="L24" s="136">
        <v>5506</v>
      </c>
      <c r="M24" s="136">
        <v>28170</v>
      </c>
      <c r="N24" s="155">
        <v>16786</v>
      </c>
      <c r="O24" s="155">
        <v>5175</v>
      </c>
      <c r="P24" s="157">
        <v>4745</v>
      </c>
    </row>
    <row r="25" spans="1:16" ht="26" customHeight="1" x14ac:dyDescent="0.25">
      <c r="A25" s="99" t="s">
        <v>799</v>
      </c>
      <c r="B25" s="121">
        <f t="shared" si="1"/>
        <v>5560</v>
      </c>
      <c r="C25" s="155">
        <v>144</v>
      </c>
      <c r="D25" s="155">
        <v>102</v>
      </c>
      <c r="E25" s="155">
        <v>388</v>
      </c>
      <c r="F25" s="157">
        <v>311</v>
      </c>
      <c r="G25" s="136">
        <v>397</v>
      </c>
      <c r="H25" s="155">
        <v>159</v>
      </c>
      <c r="I25" s="155">
        <v>330</v>
      </c>
      <c r="J25" s="155">
        <v>386</v>
      </c>
      <c r="K25" s="157">
        <v>582</v>
      </c>
      <c r="L25" s="136">
        <v>321</v>
      </c>
      <c r="M25" s="136">
        <v>687</v>
      </c>
      <c r="N25" s="155">
        <v>1390</v>
      </c>
      <c r="O25" s="155">
        <v>173</v>
      </c>
      <c r="P25" s="157">
        <v>190</v>
      </c>
    </row>
    <row r="26" spans="1:16" ht="26" customHeight="1" x14ac:dyDescent="0.25">
      <c r="A26" s="99" t="s">
        <v>800</v>
      </c>
      <c r="B26" s="121">
        <f t="shared" si="1"/>
        <v>580</v>
      </c>
      <c r="C26" s="155"/>
      <c r="D26" s="155"/>
      <c r="E26" s="155">
        <v>130</v>
      </c>
      <c r="F26" s="157">
        <v>25</v>
      </c>
      <c r="G26" s="136">
        <v>60</v>
      </c>
      <c r="H26" s="155">
        <v>90</v>
      </c>
      <c r="I26" s="155">
        <v>90</v>
      </c>
      <c r="J26" s="155"/>
      <c r="K26" s="157">
        <v>75</v>
      </c>
      <c r="L26" s="136">
        <v>15</v>
      </c>
      <c r="M26" s="136"/>
      <c r="N26" s="155">
        <v>70</v>
      </c>
      <c r="O26" s="155">
        <v>5</v>
      </c>
      <c r="P26" s="157">
        <v>20</v>
      </c>
    </row>
    <row r="27" spans="1:16" ht="26" customHeight="1" x14ac:dyDescent="0.25">
      <c r="A27" s="99" t="s">
        <v>801</v>
      </c>
      <c r="B27" s="121">
        <f t="shared" si="1"/>
        <v>686</v>
      </c>
      <c r="C27" s="155">
        <v>140</v>
      </c>
      <c r="D27" s="155">
        <v>140</v>
      </c>
      <c r="E27" s="155">
        <v>56</v>
      </c>
      <c r="F27" s="157">
        <v>63</v>
      </c>
      <c r="G27" s="136">
        <v>0</v>
      </c>
      <c r="H27" s="155"/>
      <c r="I27" s="155">
        <v>28</v>
      </c>
      <c r="J27" s="155">
        <v>112</v>
      </c>
      <c r="K27" s="157">
        <v>56</v>
      </c>
      <c r="L27" s="136"/>
      <c r="M27" s="136">
        <v>21</v>
      </c>
      <c r="N27" s="155">
        <v>28</v>
      </c>
      <c r="O27" s="155">
        <v>42</v>
      </c>
      <c r="P27" s="157"/>
    </row>
    <row r="28" spans="1:16" ht="26" customHeight="1" x14ac:dyDescent="0.25">
      <c r="A28" s="99" t="s">
        <v>802</v>
      </c>
      <c r="B28" s="121">
        <f t="shared" si="1"/>
        <v>3515</v>
      </c>
      <c r="C28" s="155">
        <v>763</v>
      </c>
      <c r="D28" s="155">
        <v>594</v>
      </c>
      <c r="E28" s="155">
        <v>314</v>
      </c>
      <c r="F28" s="157"/>
      <c r="G28" s="136"/>
      <c r="H28" s="155">
        <v>42</v>
      </c>
      <c r="I28" s="155">
        <v>645</v>
      </c>
      <c r="J28" s="155">
        <v>467</v>
      </c>
      <c r="K28" s="157">
        <v>420</v>
      </c>
      <c r="L28" s="136"/>
      <c r="M28" s="136"/>
      <c r="N28" s="155">
        <v>41</v>
      </c>
      <c r="O28" s="155">
        <v>94</v>
      </c>
      <c r="P28" s="157">
        <v>135</v>
      </c>
    </row>
    <row r="29" spans="1:16" ht="26" customHeight="1" x14ac:dyDescent="0.25">
      <c r="A29" s="99" t="s">
        <v>803</v>
      </c>
      <c r="B29" s="121">
        <f t="shared" si="1"/>
        <v>43645</v>
      </c>
      <c r="C29" s="155">
        <v>1471</v>
      </c>
      <c r="D29" s="155">
        <v>23</v>
      </c>
      <c r="E29" s="155">
        <v>3596</v>
      </c>
      <c r="F29" s="157">
        <v>1130</v>
      </c>
      <c r="G29" s="136">
        <v>711</v>
      </c>
      <c r="H29" s="155">
        <v>386</v>
      </c>
      <c r="I29" s="155">
        <v>1257</v>
      </c>
      <c r="J29" s="155">
        <v>2102</v>
      </c>
      <c r="K29" s="157">
        <v>6508</v>
      </c>
      <c r="L29" s="136">
        <v>1463</v>
      </c>
      <c r="M29" s="136">
        <v>15414</v>
      </c>
      <c r="N29" s="155">
        <v>7133</v>
      </c>
      <c r="O29" s="155">
        <v>1484</v>
      </c>
      <c r="P29" s="157">
        <v>967</v>
      </c>
    </row>
    <row r="30" spans="1:16" ht="26" customHeight="1" x14ac:dyDescent="0.25">
      <c r="A30" s="99" t="s">
        <v>804</v>
      </c>
      <c r="B30" s="121">
        <f t="shared" si="1"/>
        <v>401398</v>
      </c>
      <c r="C30" s="155">
        <v>18780</v>
      </c>
      <c r="D30" s="155">
        <v>2658</v>
      </c>
      <c r="E30" s="155">
        <v>27357</v>
      </c>
      <c r="F30" s="157">
        <v>10064</v>
      </c>
      <c r="G30" s="136">
        <v>7758</v>
      </c>
      <c r="H30" s="155">
        <v>3413</v>
      </c>
      <c r="I30" s="155">
        <v>9242</v>
      </c>
      <c r="J30" s="155">
        <v>10993</v>
      </c>
      <c r="K30" s="157">
        <v>57743</v>
      </c>
      <c r="L30" s="136">
        <v>20594</v>
      </c>
      <c r="M30" s="136">
        <v>146362</v>
      </c>
      <c r="N30" s="155">
        <v>76171</v>
      </c>
      <c r="O30" s="155">
        <v>6041</v>
      </c>
      <c r="P30" s="157">
        <v>4222</v>
      </c>
    </row>
    <row r="31" spans="1:16" ht="26" customHeight="1" x14ac:dyDescent="0.25">
      <c r="A31" s="194" t="s">
        <v>805</v>
      </c>
      <c r="B31" s="195">
        <f t="shared" ref="B31:B69" si="3">SUM(C31:P31)</f>
        <v>2159</v>
      </c>
      <c r="C31" s="195">
        <v>110</v>
      </c>
      <c r="D31" s="195">
        <v>58</v>
      </c>
      <c r="E31" s="195">
        <v>86</v>
      </c>
      <c r="F31" s="196">
        <v>80</v>
      </c>
      <c r="G31" s="197">
        <v>166</v>
      </c>
      <c r="H31" s="195"/>
      <c r="I31" s="195">
        <v>78</v>
      </c>
      <c r="J31" s="195"/>
      <c r="K31" s="196">
        <v>105</v>
      </c>
      <c r="L31" s="197">
        <v>241</v>
      </c>
      <c r="M31" s="197">
        <v>408</v>
      </c>
      <c r="N31" s="195">
        <v>779</v>
      </c>
      <c r="O31" s="195"/>
      <c r="P31" s="196">
        <v>48</v>
      </c>
    </row>
    <row r="32" spans="1:16" ht="26" customHeight="1" x14ac:dyDescent="0.25">
      <c r="A32" s="99" t="s">
        <v>806</v>
      </c>
      <c r="B32" s="121">
        <f t="shared" si="3"/>
        <v>74266</v>
      </c>
      <c r="C32" s="155">
        <v>982</v>
      </c>
      <c r="D32" s="155">
        <v>425</v>
      </c>
      <c r="E32" s="155">
        <v>3780</v>
      </c>
      <c r="F32" s="157">
        <v>1399</v>
      </c>
      <c r="G32" s="136">
        <v>1008</v>
      </c>
      <c r="H32" s="155">
        <v>491</v>
      </c>
      <c r="I32" s="155">
        <v>1500</v>
      </c>
      <c r="J32" s="155">
        <v>1683</v>
      </c>
      <c r="K32" s="157">
        <v>15503</v>
      </c>
      <c r="L32" s="136">
        <v>4375</v>
      </c>
      <c r="M32" s="136">
        <v>28655</v>
      </c>
      <c r="N32" s="155">
        <v>12846</v>
      </c>
      <c r="O32" s="155">
        <v>872</v>
      </c>
      <c r="P32" s="157">
        <v>747</v>
      </c>
    </row>
    <row r="33" spans="1:16" ht="26" customHeight="1" x14ac:dyDescent="0.25">
      <c r="A33" s="99" t="s">
        <v>807</v>
      </c>
      <c r="B33" s="121">
        <f t="shared" si="3"/>
        <v>2296</v>
      </c>
      <c r="C33" s="155">
        <v>80</v>
      </c>
      <c r="D33" s="155">
        <v>440</v>
      </c>
      <c r="E33" s="155">
        <v>160</v>
      </c>
      <c r="F33" s="157">
        <v>80</v>
      </c>
      <c r="G33" s="136">
        <v>80</v>
      </c>
      <c r="H33" s="155">
        <v>80</v>
      </c>
      <c r="I33" s="155">
        <v>480</v>
      </c>
      <c r="J33" s="155">
        <v>448</v>
      </c>
      <c r="K33" s="157">
        <v>264</v>
      </c>
      <c r="L33" s="136"/>
      <c r="M33" s="136">
        <v>184</v>
      </c>
      <c r="N33" s="155"/>
      <c r="O33" s="155"/>
      <c r="P33" s="157"/>
    </row>
    <row r="34" spans="1:16" ht="26" customHeight="1" x14ac:dyDescent="0.25">
      <c r="A34" s="99" t="s">
        <v>808</v>
      </c>
      <c r="B34" s="121">
        <f t="shared" si="3"/>
        <v>10156</v>
      </c>
      <c r="C34" s="155">
        <v>764</v>
      </c>
      <c r="D34" s="155">
        <v>260</v>
      </c>
      <c r="E34" s="155">
        <v>1182</v>
      </c>
      <c r="F34" s="157">
        <v>772</v>
      </c>
      <c r="G34" s="136">
        <v>708</v>
      </c>
      <c r="H34" s="155">
        <v>463</v>
      </c>
      <c r="I34" s="155">
        <v>688</v>
      </c>
      <c r="J34" s="155">
        <v>915</v>
      </c>
      <c r="K34" s="157">
        <v>899</v>
      </c>
      <c r="L34" s="136">
        <v>447</v>
      </c>
      <c r="M34" s="136">
        <v>1536</v>
      </c>
      <c r="N34" s="155">
        <v>730</v>
      </c>
      <c r="O34" s="155">
        <v>358</v>
      </c>
      <c r="P34" s="157">
        <v>434</v>
      </c>
    </row>
    <row r="35" spans="1:16" ht="26" customHeight="1" x14ac:dyDescent="0.25">
      <c r="A35" s="99" t="s">
        <v>809</v>
      </c>
      <c r="B35" s="121">
        <f t="shared" si="3"/>
        <v>6650</v>
      </c>
      <c r="C35" s="155">
        <v>255</v>
      </c>
      <c r="D35" s="155">
        <v>175</v>
      </c>
      <c r="E35" s="155">
        <v>938</v>
      </c>
      <c r="F35" s="157">
        <v>272</v>
      </c>
      <c r="G35" s="136">
        <v>608</v>
      </c>
      <c r="H35" s="155">
        <v>110</v>
      </c>
      <c r="I35" s="155">
        <v>704</v>
      </c>
      <c r="J35" s="155">
        <v>1952</v>
      </c>
      <c r="K35" s="157">
        <v>280</v>
      </c>
      <c r="L35" s="136">
        <v>200</v>
      </c>
      <c r="M35" s="136">
        <v>191</v>
      </c>
      <c r="N35" s="155">
        <v>197</v>
      </c>
      <c r="O35" s="155">
        <v>415</v>
      </c>
      <c r="P35" s="157">
        <v>353</v>
      </c>
    </row>
    <row r="36" spans="1:16" ht="26" customHeight="1" x14ac:dyDescent="0.25">
      <c r="A36" s="99" t="s">
        <v>810</v>
      </c>
      <c r="B36" s="121">
        <f t="shared" si="3"/>
        <v>500</v>
      </c>
      <c r="C36" s="155"/>
      <c r="D36" s="155"/>
      <c r="E36" s="155">
        <v>40</v>
      </c>
      <c r="F36" s="157">
        <v>20</v>
      </c>
      <c r="G36" s="136">
        <v>80</v>
      </c>
      <c r="H36" s="155">
        <v>20</v>
      </c>
      <c r="I36" s="155"/>
      <c r="J36" s="155"/>
      <c r="K36" s="157">
        <v>80</v>
      </c>
      <c r="L36" s="136">
        <v>60</v>
      </c>
      <c r="M36" s="136">
        <v>80</v>
      </c>
      <c r="N36" s="155">
        <v>80</v>
      </c>
      <c r="O36" s="155">
        <v>20</v>
      </c>
      <c r="P36" s="157">
        <v>20</v>
      </c>
    </row>
    <row r="37" spans="1:16" ht="26" customHeight="1" x14ac:dyDescent="0.25">
      <c r="A37" s="99" t="s">
        <v>548</v>
      </c>
      <c r="B37" s="121">
        <f t="shared" si="3"/>
        <v>682</v>
      </c>
      <c r="C37" s="155"/>
      <c r="D37" s="155">
        <v>38</v>
      </c>
      <c r="E37" s="155">
        <v>4</v>
      </c>
      <c r="F37" s="157">
        <v>28</v>
      </c>
      <c r="G37" s="136">
        <v>338</v>
      </c>
      <c r="H37" s="155">
        <v>29</v>
      </c>
      <c r="I37" s="155">
        <v>4</v>
      </c>
      <c r="J37" s="155">
        <v>158</v>
      </c>
      <c r="K37" s="157">
        <v>27</v>
      </c>
      <c r="L37" s="136"/>
      <c r="M37" s="136">
        <v>32</v>
      </c>
      <c r="N37" s="155">
        <v>21</v>
      </c>
      <c r="O37" s="155"/>
      <c r="P37" s="157">
        <v>3</v>
      </c>
    </row>
    <row r="38" spans="1:16" ht="26" customHeight="1" x14ac:dyDescent="0.25">
      <c r="A38" s="99" t="s">
        <v>548</v>
      </c>
      <c r="B38" s="121">
        <f t="shared" si="3"/>
        <v>56076</v>
      </c>
      <c r="C38" s="155">
        <v>4314</v>
      </c>
      <c r="D38" s="155">
        <v>416</v>
      </c>
      <c r="E38" s="155">
        <v>9972</v>
      </c>
      <c r="F38" s="157">
        <v>2309</v>
      </c>
      <c r="G38" s="136">
        <v>2025</v>
      </c>
      <c r="H38" s="155">
        <v>462</v>
      </c>
      <c r="I38" s="155">
        <v>3097</v>
      </c>
      <c r="J38" s="155">
        <v>1725</v>
      </c>
      <c r="K38" s="157">
        <v>6872</v>
      </c>
      <c r="L38" s="136">
        <v>1868</v>
      </c>
      <c r="M38" s="136">
        <v>13937</v>
      </c>
      <c r="N38" s="155">
        <v>5908</v>
      </c>
      <c r="O38" s="155">
        <v>1815</v>
      </c>
      <c r="P38" s="157">
        <v>1356</v>
      </c>
    </row>
    <row r="39" spans="1:16" ht="26" customHeight="1" x14ac:dyDescent="0.25">
      <c r="A39" s="99" t="s">
        <v>547</v>
      </c>
      <c r="B39" s="121">
        <f t="shared" si="3"/>
        <v>192</v>
      </c>
      <c r="C39" s="155">
        <v>11</v>
      </c>
      <c r="D39" s="155">
        <v>4</v>
      </c>
      <c r="E39" s="155">
        <v>23</v>
      </c>
      <c r="F39" s="157">
        <v>18</v>
      </c>
      <c r="G39" s="136">
        <v>10</v>
      </c>
      <c r="H39" s="155">
        <v>9</v>
      </c>
      <c r="I39" s="155">
        <v>19</v>
      </c>
      <c r="J39" s="155">
        <v>20</v>
      </c>
      <c r="K39" s="157">
        <v>16</v>
      </c>
      <c r="L39" s="136">
        <v>6</v>
      </c>
      <c r="M39" s="136">
        <v>22</v>
      </c>
      <c r="N39" s="155">
        <v>15</v>
      </c>
      <c r="O39" s="155">
        <v>11</v>
      </c>
      <c r="P39" s="157">
        <v>8</v>
      </c>
    </row>
    <row r="40" spans="1:16" ht="26" customHeight="1" x14ac:dyDescent="0.25">
      <c r="A40" s="99" t="s">
        <v>546</v>
      </c>
      <c r="B40" s="121">
        <f t="shared" si="3"/>
        <v>78914</v>
      </c>
      <c r="C40" s="155"/>
      <c r="D40" s="155"/>
      <c r="E40" s="155">
        <v>11451</v>
      </c>
      <c r="F40" s="157">
        <v>12952</v>
      </c>
      <c r="G40" s="136">
        <v>418</v>
      </c>
      <c r="H40" s="155">
        <v>3087</v>
      </c>
      <c r="I40" s="155">
        <v>7717</v>
      </c>
      <c r="J40" s="155"/>
      <c r="K40" s="157">
        <v>6499</v>
      </c>
      <c r="L40" s="136">
        <v>4076</v>
      </c>
      <c r="M40" s="136">
        <v>22085</v>
      </c>
      <c r="N40" s="155">
        <v>10577</v>
      </c>
      <c r="O40" s="155"/>
      <c r="P40" s="157">
        <v>52</v>
      </c>
    </row>
    <row r="41" spans="1:16" ht="26" customHeight="1" x14ac:dyDescent="0.25">
      <c r="A41" s="99" t="s">
        <v>536</v>
      </c>
      <c r="B41" s="121">
        <f t="shared" si="3"/>
        <v>883</v>
      </c>
      <c r="C41" s="155">
        <v>883</v>
      </c>
      <c r="D41" s="155"/>
      <c r="E41" s="155"/>
      <c r="F41" s="157"/>
      <c r="G41" s="136"/>
      <c r="H41" s="155"/>
      <c r="I41" s="155"/>
      <c r="J41" s="155"/>
      <c r="K41" s="157"/>
      <c r="L41" s="136"/>
      <c r="M41" s="136"/>
      <c r="N41" s="155"/>
      <c r="O41" s="155"/>
      <c r="P41" s="157"/>
    </row>
    <row r="42" spans="1:16" ht="26" customHeight="1" x14ac:dyDescent="0.25">
      <c r="A42" s="99" t="s">
        <v>536</v>
      </c>
      <c r="B42" s="121">
        <f t="shared" si="3"/>
        <v>1352</v>
      </c>
      <c r="C42" s="155">
        <v>1352</v>
      </c>
      <c r="D42" s="155"/>
      <c r="E42" s="155"/>
      <c r="F42" s="157"/>
      <c r="G42" s="136"/>
      <c r="H42" s="155"/>
      <c r="I42" s="155"/>
      <c r="J42" s="155"/>
      <c r="K42" s="157"/>
      <c r="L42" s="136"/>
      <c r="M42" s="136"/>
      <c r="N42" s="155"/>
      <c r="O42" s="155"/>
      <c r="P42" s="157"/>
    </row>
    <row r="43" spans="1:16" ht="26" customHeight="1" x14ac:dyDescent="0.25">
      <c r="A43" s="99" t="s">
        <v>536</v>
      </c>
      <c r="B43" s="121">
        <f t="shared" si="3"/>
        <v>340</v>
      </c>
      <c r="C43" s="155">
        <v>340</v>
      </c>
      <c r="D43" s="155"/>
      <c r="E43" s="155"/>
      <c r="F43" s="157"/>
      <c r="G43" s="136"/>
      <c r="H43" s="155"/>
      <c r="I43" s="155"/>
      <c r="J43" s="155"/>
      <c r="K43" s="157"/>
      <c r="L43" s="136"/>
      <c r="M43" s="136"/>
      <c r="N43" s="155"/>
      <c r="O43" s="155"/>
      <c r="P43" s="157"/>
    </row>
    <row r="44" spans="1:16" ht="26" customHeight="1" x14ac:dyDescent="0.25">
      <c r="A44" s="99" t="s">
        <v>537</v>
      </c>
      <c r="B44" s="121">
        <f t="shared" si="3"/>
        <v>112100</v>
      </c>
      <c r="C44" s="155">
        <v>3735</v>
      </c>
      <c r="D44" s="155">
        <v>88</v>
      </c>
      <c r="E44" s="155">
        <v>13369</v>
      </c>
      <c r="F44" s="157">
        <v>5951</v>
      </c>
      <c r="G44" s="136">
        <v>2952</v>
      </c>
      <c r="H44" s="155">
        <v>2339</v>
      </c>
      <c r="I44" s="155">
        <v>9202</v>
      </c>
      <c r="J44" s="155">
        <v>4914</v>
      </c>
      <c r="K44" s="157">
        <v>15166</v>
      </c>
      <c r="L44" s="136">
        <v>3519</v>
      </c>
      <c r="M44" s="136">
        <v>29231</v>
      </c>
      <c r="N44" s="155">
        <v>14508</v>
      </c>
      <c r="O44" s="155">
        <v>4617</v>
      </c>
      <c r="P44" s="157">
        <v>2509</v>
      </c>
    </row>
    <row r="45" spans="1:16" ht="26" customHeight="1" x14ac:dyDescent="0.25">
      <c r="A45" s="99" t="s">
        <v>811</v>
      </c>
      <c r="B45" s="121">
        <f t="shared" si="3"/>
        <v>442021</v>
      </c>
      <c r="C45" s="155">
        <v>1820</v>
      </c>
      <c r="D45" s="155">
        <v>221</v>
      </c>
      <c r="E45" s="155">
        <v>39203</v>
      </c>
      <c r="F45" s="157">
        <v>3823</v>
      </c>
      <c r="G45" s="136">
        <v>6086</v>
      </c>
      <c r="H45" s="155">
        <v>5461</v>
      </c>
      <c r="I45" s="155">
        <v>2835</v>
      </c>
      <c r="J45" s="155">
        <v>10458</v>
      </c>
      <c r="K45" s="157">
        <v>32884</v>
      </c>
      <c r="L45" s="136">
        <v>28152</v>
      </c>
      <c r="M45" s="136">
        <v>197564</v>
      </c>
      <c r="N45" s="155">
        <v>103025</v>
      </c>
      <c r="O45" s="155">
        <v>6180</v>
      </c>
      <c r="P45" s="157">
        <v>4309</v>
      </c>
    </row>
    <row r="46" spans="1:16" ht="26" customHeight="1" x14ac:dyDescent="0.25">
      <c r="A46" s="99" t="s">
        <v>812</v>
      </c>
      <c r="B46" s="121">
        <f t="shared" si="3"/>
        <v>1068</v>
      </c>
      <c r="C46" s="155">
        <v>55</v>
      </c>
      <c r="D46" s="155">
        <v>0</v>
      </c>
      <c r="E46" s="155">
        <v>193</v>
      </c>
      <c r="F46" s="157">
        <v>50</v>
      </c>
      <c r="G46" s="136">
        <v>20</v>
      </c>
      <c r="H46" s="155">
        <v>23</v>
      </c>
      <c r="I46" s="155">
        <v>270</v>
      </c>
      <c r="J46" s="155">
        <v>150</v>
      </c>
      <c r="K46" s="157">
        <v>67</v>
      </c>
      <c r="L46" s="136">
        <v>10</v>
      </c>
      <c r="M46" s="136">
        <v>130</v>
      </c>
      <c r="N46" s="155">
        <v>25</v>
      </c>
      <c r="O46" s="155">
        <v>15</v>
      </c>
      <c r="P46" s="157">
        <v>60</v>
      </c>
    </row>
    <row r="47" spans="1:16" ht="26" customHeight="1" x14ac:dyDescent="0.25">
      <c r="A47" s="99" t="s">
        <v>813</v>
      </c>
      <c r="B47" s="121">
        <f t="shared" si="3"/>
        <v>7696</v>
      </c>
      <c r="C47" s="155">
        <v>158</v>
      </c>
      <c r="D47" s="155">
        <v>73</v>
      </c>
      <c r="E47" s="155">
        <v>870</v>
      </c>
      <c r="F47" s="157">
        <v>315</v>
      </c>
      <c r="G47" s="136">
        <v>343</v>
      </c>
      <c r="H47" s="155">
        <v>278</v>
      </c>
      <c r="I47" s="155">
        <v>475</v>
      </c>
      <c r="J47" s="155">
        <v>503</v>
      </c>
      <c r="K47" s="157">
        <v>1166</v>
      </c>
      <c r="L47" s="136">
        <v>508</v>
      </c>
      <c r="M47" s="136">
        <v>1323</v>
      </c>
      <c r="N47" s="155">
        <v>1089</v>
      </c>
      <c r="O47" s="155">
        <v>325</v>
      </c>
      <c r="P47" s="157">
        <v>270</v>
      </c>
    </row>
    <row r="48" spans="1:16" ht="26" customHeight="1" x14ac:dyDescent="0.25">
      <c r="A48" s="99" t="s">
        <v>814</v>
      </c>
      <c r="B48" s="121">
        <f t="shared" si="3"/>
        <v>36592</v>
      </c>
      <c r="C48" s="155">
        <v>7787</v>
      </c>
      <c r="D48" s="155">
        <v>535</v>
      </c>
      <c r="E48" s="155">
        <v>7002</v>
      </c>
      <c r="F48" s="157">
        <v>3798</v>
      </c>
      <c r="G48" s="136">
        <v>1600</v>
      </c>
      <c r="H48" s="155">
        <v>1660</v>
      </c>
      <c r="I48" s="155">
        <v>2011</v>
      </c>
      <c r="J48" s="155">
        <v>3300</v>
      </c>
      <c r="K48" s="157">
        <v>2506</v>
      </c>
      <c r="L48" s="136">
        <v>860</v>
      </c>
      <c r="M48" s="136">
        <v>2210</v>
      </c>
      <c r="N48" s="155">
        <v>1115</v>
      </c>
      <c r="O48" s="155">
        <v>1003</v>
      </c>
      <c r="P48" s="157">
        <v>1205</v>
      </c>
    </row>
    <row r="49" spans="1:16" ht="26" customHeight="1" x14ac:dyDescent="0.25">
      <c r="A49" s="99" t="s">
        <v>815</v>
      </c>
      <c r="B49" s="121">
        <f t="shared" si="3"/>
        <v>498160</v>
      </c>
      <c r="C49" s="155">
        <v>33094</v>
      </c>
      <c r="D49" s="155">
        <v>2618</v>
      </c>
      <c r="E49" s="155">
        <v>59080</v>
      </c>
      <c r="F49" s="157">
        <v>21153</v>
      </c>
      <c r="G49" s="136">
        <v>13136</v>
      </c>
      <c r="H49" s="155">
        <v>8640</v>
      </c>
      <c r="I49" s="155">
        <v>24895</v>
      </c>
      <c r="J49" s="155">
        <v>25807</v>
      </c>
      <c r="K49" s="157">
        <v>67505</v>
      </c>
      <c r="L49" s="136">
        <v>15942</v>
      </c>
      <c r="M49" s="136">
        <v>130132</v>
      </c>
      <c r="N49" s="155">
        <v>71299</v>
      </c>
      <c r="O49" s="155">
        <v>16009</v>
      </c>
      <c r="P49" s="157">
        <v>8850</v>
      </c>
    </row>
    <row r="50" spans="1:16" ht="26" customHeight="1" x14ac:dyDescent="0.25">
      <c r="A50" s="99" t="s">
        <v>538</v>
      </c>
      <c r="B50" s="121">
        <f t="shared" si="3"/>
        <v>1386</v>
      </c>
      <c r="C50" s="155">
        <v>114</v>
      </c>
      <c r="D50" s="155"/>
      <c r="E50" s="155">
        <v>564</v>
      </c>
      <c r="F50" s="157"/>
      <c r="G50" s="136"/>
      <c r="H50" s="155"/>
      <c r="I50" s="155">
        <v>114</v>
      </c>
      <c r="J50" s="155">
        <v>174</v>
      </c>
      <c r="K50" s="157">
        <v>84</v>
      </c>
      <c r="L50" s="136"/>
      <c r="M50" s="136">
        <v>288</v>
      </c>
      <c r="N50" s="155">
        <v>10</v>
      </c>
      <c r="O50" s="155"/>
      <c r="P50" s="157">
        <v>38</v>
      </c>
    </row>
    <row r="51" spans="1:16" ht="26" customHeight="1" x14ac:dyDescent="0.25">
      <c r="A51" s="99" t="s">
        <v>816</v>
      </c>
      <c r="B51" s="121">
        <f t="shared" si="3"/>
        <v>207840</v>
      </c>
      <c r="C51" s="155">
        <v>90967</v>
      </c>
      <c r="D51" s="155">
        <v>106</v>
      </c>
      <c r="E51" s="155">
        <v>7883</v>
      </c>
      <c r="F51" s="157">
        <v>2756</v>
      </c>
      <c r="G51" s="136">
        <v>4959</v>
      </c>
      <c r="H51" s="155">
        <v>10572</v>
      </c>
      <c r="I51" s="155">
        <v>8050</v>
      </c>
      <c r="J51" s="155">
        <v>10183</v>
      </c>
      <c r="K51" s="157">
        <v>25827</v>
      </c>
      <c r="L51" s="136">
        <v>372</v>
      </c>
      <c r="M51" s="136">
        <v>20315</v>
      </c>
      <c r="N51" s="155">
        <v>13073</v>
      </c>
      <c r="O51" s="155">
        <v>11291</v>
      </c>
      <c r="P51" s="157">
        <v>1486</v>
      </c>
    </row>
    <row r="52" spans="1:16" ht="26" customHeight="1" x14ac:dyDescent="0.25">
      <c r="A52" s="99" t="s">
        <v>817</v>
      </c>
      <c r="B52" s="121">
        <f t="shared" si="3"/>
        <v>830873</v>
      </c>
      <c r="C52" s="155"/>
      <c r="D52" s="155"/>
      <c r="E52" s="155">
        <v>19561</v>
      </c>
      <c r="F52" s="157">
        <v>10218</v>
      </c>
      <c r="G52" s="136">
        <v>12963</v>
      </c>
      <c r="H52" s="155">
        <v>4596</v>
      </c>
      <c r="I52" s="155">
        <v>3404</v>
      </c>
      <c r="J52" s="155">
        <v>11225</v>
      </c>
      <c r="K52" s="157">
        <v>79467</v>
      </c>
      <c r="L52" s="136">
        <v>79085</v>
      </c>
      <c r="M52" s="136">
        <v>334922</v>
      </c>
      <c r="N52" s="155">
        <v>269220</v>
      </c>
      <c r="O52" s="155">
        <v>2913</v>
      </c>
      <c r="P52" s="157">
        <v>3299</v>
      </c>
    </row>
    <row r="53" spans="1:16" ht="26" customHeight="1" x14ac:dyDescent="0.25">
      <c r="A53" s="99" t="s">
        <v>819</v>
      </c>
      <c r="B53" s="121">
        <f t="shared" si="3"/>
        <v>158600</v>
      </c>
      <c r="C53" s="155"/>
      <c r="D53" s="155"/>
      <c r="E53" s="155">
        <v>20000</v>
      </c>
      <c r="F53" s="157"/>
      <c r="G53" s="136"/>
      <c r="H53" s="155"/>
      <c r="I53" s="155"/>
      <c r="J53" s="155"/>
      <c r="K53" s="157">
        <v>25200</v>
      </c>
      <c r="L53" s="136">
        <v>10800</v>
      </c>
      <c r="M53" s="136">
        <v>66600</v>
      </c>
      <c r="N53" s="155">
        <v>36000</v>
      </c>
      <c r="O53" s="155"/>
      <c r="P53" s="157"/>
    </row>
    <row r="54" spans="1:16" ht="26" customHeight="1" x14ac:dyDescent="0.25">
      <c r="A54" s="99" t="s">
        <v>820</v>
      </c>
      <c r="B54" s="121">
        <f t="shared" si="3"/>
        <v>60312</v>
      </c>
      <c r="C54" s="155">
        <v>1806</v>
      </c>
      <c r="D54" s="155">
        <v>267</v>
      </c>
      <c r="E54" s="155">
        <v>4345</v>
      </c>
      <c r="F54" s="157">
        <v>1463</v>
      </c>
      <c r="G54" s="136">
        <v>1421</v>
      </c>
      <c r="H54" s="155">
        <v>517</v>
      </c>
      <c r="I54" s="155">
        <v>1615</v>
      </c>
      <c r="J54" s="155">
        <v>2336</v>
      </c>
      <c r="K54" s="157">
        <v>7694</v>
      </c>
      <c r="L54" s="136">
        <v>1960</v>
      </c>
      <c r="M54" s="136">
        <v>27166</v>
      </c>
      <c r="N54" s="155">
        <v>8389</v>
      </c>
      <c r="O54" s="155">
        <v>867</v>
      </c>
      <c r="P54" s="157">
        <v>466</v>
      </c>
    </row>
    <row r="55" spans="1:16" ht="26" customHeight="1" x14ac:dyDescent="0.25">
      <c r="A55" s="99" t="s">
        <v>821</v>
      </c>
      <c r="B55" s="121">
        <f t="shared" si="3"/>
        <v>40000</v>
      </c>
      <c r="C55" s="155">
        <v>165</v>
      </c>
      <c r="D55" s="155">
        <v>20</v>
      </c>
      <c r="E55" s="155">
        <v>3548</v>
      </c>
      <c r="F55" s="157">
        <v>346</v>
      </c>
      <c r="G55" s="136">
        <v>551</v>
      </c>
      <c r="H55" s="155">
        <v>494</v>
      </c>
      <c r="I55" s="155">
        <v>257</v>
      </c>
      <c r="J55" s="155">
        <v>946</v>
      </c>
      <c r="K55" s="157">
        <v>2976</v>
      </c>
      <c r="L55" s="136">
        <v>2548</v>
      </c>
      <c r="M55" s="136">
        <v>17878</v>
      </c>
      <c r="N55" s="155">
        <v>9322</v>
      </c>
      <c r="O55" s="155">
        <v>559</v>
      </c>
      <c r="P55" s="157">
        <v>390</v>
      </c>
    </row>
    <row r="56" spans="1:16" ht="26" customHeight="1" x14ac:dyDescent="0.25">
      <c r="A56" s="99" t="s">
        <v>822</v>
      </c>
      <c r="B56" s="121">
        <f t="shared" si="3"/>
        <v>2733</v>
      </c>
      <c r="C56" s="155">
        <v>634</v>
      </c>
      <c r="D56" s="155"/>
      <c r="E56" s="155">
        <v>1559</v>
      </c>
      <c r="F56" s="157"/>
      <c r="G56" s="136"/>
      <c r="H56" s="155"/>
      <c r="I56" s="155">
        <v>540</v>
      </c>
      <c r="J56" s="155"/>
      <c r="K56" s="157"/>
      <c r="L56" s="136"/>
      <c r="M56" s="136"/>
      <c r="N56" s="155"/>
      <c r="O56" s="155"/>
      <c r="P56" s="157"/>
    </row>
    <row r="57" spans="1:16" ht="26" customHeight="1" x14ac:dyDescent="0.25">
      <c r="A57" s="99" t="s">
        <v>823</v>
      </c>
      <c r="B57" s="121">
        <f t="shared" si="3"/>
        <v>152453</v>
      </c>
      <c r="C57" s="155">
        <v>5408</v>
      </c>
      <c r="D57" s="155">
        <v>428</v>
      </c>
      <c r="E57" s="155">
        <v>12984</v>
      </c>
      <c r="F57" s="157">
        <v>5488</v>
      </c>
      <c r="G57" s="136">
        <v>4392</v>
      </c>
      <c r="H57" s="155">
        <v>2824</v>
      </c>
      <c r="I57" s="155">
        <v>5234</v>
      </c>
      <c r="J57" s="155">
        <v>4184</v>
      </c>
      <c r="K57" s="157">
        <v>14702</v>
      </c>
      <c r="L57" s="136">
        <v>6684</v>
      </c>
      <c r="M57" s="136">
        <v>54674</v>
      </c>
      <c r="N57" s="155">
        <v>29903</v>
      </c>
      <c r="O57" s="155">
        <v>2655</v>
      </c>
      <c r="P57" s="157">
        <v>2893</v>
      </c>
    </row>
    <row r="58" spans="1:16" ht="26" customHeight="1" x14ac:dyDescent="0.25">
      <c r="A58" s="99" t="s">
        <v>824</v>
      </c>
      <c r="B58" s="121">
        <f t="shared" si="3"/>
        <v>65508</v>
      </c>
      <c r="C58" s="155">
        <v>0</v>
      </c>
      <c r="D58" s="155">
        <v>0</v>
      </c>
      <c r="E58" s="155">
        <v>5217</v>
      </c>
      <c r="F58" s="157">
        <v>1906</v>
      </c>
      <c r="G58" s="136">
        <v>1272</v>
      </c>
      <c r="H58" s="155">
        <v>655</v>
      </c>
      <c r="I58" s="155">
        <v>2658</v>
      </c>
      <c r="J58" s="155">
        <v>1580</v>
      </c>
      <c r="K58" s="157">
        <v>6968</v>
      </c>
      <c r="L58" s="136">
        <v>2820</v>
      </c>
      <c r="M58" s="136">
        <v>26642</v>
      </c>
      <c r="N58" s="155">
        <v>13045</v>
      </c>
      <c r="O58" s="155">
        <v>1615</v>
      </c>
      <c r="P58" s="157">
        <v>1130</v>
      </c>
    </row>
    <row r="59" spans="1:16" ht="26" customHeight="1" x14ac:dyDescent="0.25">
      <c r="A59" s="194" t="s">
        <v>824</v>
      </c>
      <c r="B59" s="195">
        <f t="shared" si="3"/>
        <v>6842</v>
      </c>
      <c r="C59" s="195">
        <v>0</v>
      </c>
      <c r="D59" s="195"/>
      <c r="E59" s="195">
        <v>594</v>
      </c>
      <c r="F59" s="196">
        <v>198</v>
      </c>
      <c r="G59" s="197">
        <v>128</v>
      </c>
      <c r="H59" s="195">
        <v>71</v>
      </c>
      <c r="I59" s="195">
        <v>269</v>
      </c>
      <c r="J59" s="195">
        <v>181</v>
      </c>
      <c r="K59" s="196">
        <v>830</v>
      </c>
      <c r="L59" s="197">
        <v>292</v>
      </c>
      <c r="M59" s="197">
        <v>2670</v>
      </c>
      <c r="N59" s="195">
        <v>1323</v>
      </c>
      <c r="O59" s="195">
        <v>166</v>
      </c>
      <c r="P59" s="196">
        <v>120</v>
      </c>
    </row>
    <row r="60" spans="1:16" ht="26" customHeight="1" x14ac:dyDescent="0.25">
      <c r="A60" s="99" t="s">
        <v>825</v>
      </c>
      <c r="B60" s="121">
        <f t="shared" si="3"/>
        <v>282911</v>
      </c>
      <c r="C60" s="155">
        <v>4</v>
      </c>
      <c r="D60" s="155">
        <v>1256</v>
      </c>
      <c r="E60" s="155">
        <v>36127</v>
      </c>
      <c r="F60" s="157">
        <v>23141</v>
      </c>
      <c r="G60" s="136">
        <v>20492</v>
      </c>
      <c r="H60" s="155">
        <v>6312</v>
      </c>
      <c r="I60" s="155">
        <v>36482</v>
      </c>
      <c r="J60" s="155">
        <v>23647</v>
      </c>
      <c r="K60" s="157">
        <v>28067</v>
      </c>
      <c r="L60" s="136">
        <v>15064</v>
      </c>
      <c r="M60" s="136">
        <v>44836</v>
      </c>
      <c r="N60" s="155">
        <v>24402</v>
      </c>
      <c r="O60" s="155">
        <v>6544</v>
      </c>
      <c r="P60" s="157">
        <v>16537</v>
      </c>
    </row>
    <row r="61" spans="1:16" ht="26" customHeight="1" x14ac:dyDescent="0.25">
      <c r="A61" s="99" t="s">
        <v>826</v>
      </c>
      <c r="B61" s="121">
        <f t="shared" si="3"/>
        <v>13297</v>
      </c>
      <c r="C61" s="155">
        <v>346</v>
      </c>
      <c r="D61" s="155">
        <v>6</v>
      </c>
      <c r="E61" s="155">
        <v>1690</v>
      </c>
      <c r="F61" s="157">
        <v>1084</v>
      </c>
      <c r="G61" s="136">
        <v>726</v>
      </c>
      <c r="H61" s="155">
        <v>379</v>
      </c>
      <c r="I61" s="155">
        <v>982</v>
      </c>
      <c r="J61" s="155">
        <v>752</v>
      </c>
      <c r="K61" s="157">
        <v>1466</v>
      </c>
      <c r="L61" s="136">
        <v>387</v>
      </c>
      <c r="M61" s="136">
        <v>3076</v>
      </c>
      <c r="N61" s="155">
        <v>1722</v>
      </c>
      <c r="O61" s="155">
        <v>392</v>
      </c>
      <c r="P61" s="157">
        <v>289</v>
      </c>
    </row>
    <row r="62" spans="1:16" ht="26" customHeight="1" x14ac:dyDescent="0.25">
      <c r="A62" s="99" t="s">
        <v>827</v>
      </c>
      <c r="B62" s="121">
        <f t="shared" si="3"/>
        <v>5703</v>
      </c>
      <c r="C62" s="155"/>
      <c r="D62" s="155"/>
      <c r="E62" s="155">
        <v>135</v>
      </c>
      <c r="F62" s="157">
        <v>19</v>
      </c>
      <c r="G62" s="136">
        <v>87</v>
      </c>
      <c r="H62" s="155"/>
      <c r="I62" s="155"/>
      <c r="J62" s="155"/>
      <c r="K62" s="157">
        <v>281</v>
      </c>
      <c r="L62" s="136">
        <v>525</v>
      </c>
      <c r="M62" s="136">
        <v>2663</v>
      </c>
      <c r="N62" s="155">
        <v>1982</v>
      </c>
      <c r="O62" s="155"/>
      <c r="P62" s="157">
        <v>11</v>
      </c>
    </row>
    <row r="63" spans="1:16" ht="26" customHeight="1" x14ac:dyDescent="0.25">
      <c r="A63" s="99" t="s">
        <v>828</v>
      </c>
      <c r="B63" s="121">
        <f t="shared" si="3"/>
        <v>700</v>
      </c>
      <c r="C63" s="155"/>
      <c r="D63" s="155"/>
      <c r="E63" s="155">
        <v>100</v>
      </c>
      <c r="F63" s="157">
        <v>100</v>
      </c>
      <c r="G63" s="136">
        <v>100</v>
      </c>
      <c r="H63" s="155">
        <v>100</v>
      </c>
      <c r="I63" s="155">
        <v>100</v>
      </c>
      <c r="J63" s="155">
        <v>100</v>
      </c>
      <c r="K63" s="157">
        <v>100</v>
      </c>
      <c r="L63" s="136"/>
      <c r="M63" s="136"/>
      <c r="N63" s="155"/>
      <c r="O63" s="155"/>
      <c r="P63" s="157"/>
    </row>
    <row r="64" spans="1:16" ht="26" customHeight="1" x14ac:dyDescent="0.25">
      <c r="A64" s="99" t="s">
        <v>829</v>
      </c>
      <c r="B64" s="121">
        <f t="shared" si="3"/>
        <v>300</v>
      </c>
      <c r="C64" s="155"/>
      <c r="D64" s="155"/>
      <c r="E64" s="155">
        <v>7</v>
      </c>
      <c r="F64" s="157">
        <v>1</v>
      </c>
      <c r="G64" s="136">
        <v>5</v>
      </c>
      <c r="H64" s="155"/>
      <c r="I64" s="155"/>
      <c r="J64" s="155"/>
      <c r="K64" s="157">
        <v>15</v>
      </c>
      <c r="L64" s="136">
        <v>28</v>
      </c>
      <c r="M64" s="136">
        <v>139</v>
      </c>
      <c r="N64" s="155">
        <v>104</v>
      </c>
      <c r="O64" s="155"/>
      <c r="P64" s="157">
        <v>1</v>
      </c>
    </row>
    <row r="65" spans="1:16" ht="26" customHeight="1" x14ac:dyDescent="0.25">
      <c r="A65" s="99" t="s">
        <v>830</v>
      </c>
      <c r="B65" s="121">
        <f t="shared" si="3"/>
        <v>3500</v>
      </c>
      <c r="C65" s="155">
        <v>50</v>
      </c>
      <c r="D65" s="155"/>
      <c r="E65" s="155">
        <v>400</v>
      </c>
      <c r="F65" s="157">
        <v>250</v>
      </c>
      <c r="G65" s="136">
        <v>150</v>
      </c>
      <c r="H65" s="155">
        <v>100</v>
      </c>
      <c r="I65" s="155">
        <v>200</v>
      </c>
      <c r="J65" s="155">
        <v>150</v>
      </c>
      <c r="K65" s="157">
        <v>450</v>
      </c>
      <c r="L65" s="136">
        <v>100</v>
      </c>
      <c r="M65" s="136">
        <v>950</v>
      </c>
      <c r="N65" s="155">
        <v>550</v>
      </c>
      <c r="O65" s="155">
        <v>100</v>
      </c>
      <c r="P65" s="157">
        <v>50</v>
      </c>
    </row>
    <row r="66" spans="1:16" ht="26" customHeight="1" x14ac:dyDescent="0.25">
      <c r="A66" s="99" t="s">
        <v>831</v>
      </c>
      <c r="B66" s="121">
        <f t="shared" si="3"/>
        <v>1500</v>
      </c>
      <c r="C66" s="155"/>
      <c r="D66" s="155"/>
      <c r="E66" s="155">
        <v>36</v>
      </c>
      <c r="F66" s="157">
        <v>5</v>
      </c>
      <c r="G66" s="136">
        <v>23</v>
      </c>
      <c r="H66" s="155"/>
      <c r="I66" s="155"/>
      <c r="J66" s="155"/>
      <c r="K66" s="157">
        <v>74</v>
      </c>
      <c r="L66" s="136">
        <v>139</v>
      </c>
      <c r="M66" s="136">
        <v>699</v>
      </c>
      <c r="N66" s="155">
        <v>521</v>
      </c>
      <c r="O66" s="155"/>
      <c r="P66" s="157">
        <v>3</v>
      </c>
    </row>
    <row r="67" spans="1:16" ht="26" customHeight="1" x14ac:dyDescent="0.25">
      <c r="A67" s="100" t="s">
        <v>127</v>
      </c>
      <c r="B67" s="121">
        <f t="shared" si="3"/>
        <v>2902071</v>
      </c>
      <c r="C67" s="124">
        <f t="shared" ref="C67:P67" si="4">SUM(C68:C220)</f>
        <v>128204</v>
      </c>
      <c r="D67" s="124">
        <f t="shared" si="4"/>
        <v>21074</v>
      </c>
      <c r="E67" s="124">
        <f t="shared" si="4"/>
        <v>250556</v>
      </c>
      <c r="F67" s="142">
        <f t="shared" si="4"/>
        <v>133640</v>
      </c>
      <c r="G67" s="137">
        <f t="shared" si="4"/>
        <v>128160</v>
      </c>
      <c r="H67" s="124">
        <f t="shared" si="4"/>
        <v>83228</v>
      </c>
      <c r="I67" s="124">
        <f t="shared" si="4"/>
        <v>185587</v>
      </c>
      <c r="J67" s="124">
        <f t="shared" si="4"/>
        <v>171301</v>
      </c>
      <c r="K67" s="142">
        <f t="shared" si="4"/>
        <v>390257</v>
      </c>
      <c r="L67" s="137">
        <f t="shared" si="4"/>
        <v>139991</v>
      </c>
      <c r="M67" s="137">
        <f t="shared" si="4"/>
        <v>691672</v>
      </c>
      <c r="N67" s="124">
        <f t="shared" si="4"/>
        <v>467704</v>
      </c>
      <c r="O67" s="124">
        <f t="shared" si="4"/>
        <v>50460</v>
      </c>
      <c r="P67" s="142">
        <f t="shared" si="4"/>
        <v>60237</v>
      </c>
    </row>
    <row r="68" spans="1:16" ht="26" customHeight="1" x14ac:dyDescent="0.25">
      <c r="A68" s="99" t="s">
        <v>859</v>
      </c>
      <c r="B68" s="121">
        <f t="shared" si="3"/>
        <v>1120</v>
      </c>
      <c r="C68" s="158">
        <v>504</v>
      </c>
      <c r="D68" s="158"/>
      <c r="E68" s="158"/>
      <c r="F68" s="159">
        <v>200</v>
      </c>
      <c r="G68" s="137">
        <v>120</v>
      </c>
      <c r="H68" s="158"/>
      <c r="I68" s="158"/>
      <c r="J68" s="158"/>
      <c r="K68" s="159"/>
      <c r="L68" s="137"/>
      <c r="M68" s="137"/>
      <c r="N68" s="158">
        <v>296</v>
      </c>
      <c r="O68" s="158"/>
      <c r="P68" s="159"/>
    </row>
    <row r="69" spans="1:16" ht="26" customHeight="1" x14ac:dyDescent="0.25">
      <c r="A69" s="99" t="s">
        <v>860</v>
      </c>
      <c r="B69" s="121">
        <f t="shared" si="3"/>
        <v>639</v>
      </c>
      <c r="C69" s="158">
        <v>115</v>
      </c>
      <c r="D69" s="158">
        <v>155</v>
      </c>
      <c r="E69" s="158"/>
      <c r="F69" s="159"/>
      <c r="G69" s="137"/>
      <c r="H69" s="158"/>
      <c r="I69" s="158"/>
      <c r="J69" s="158">
        <v>181</v>
      </c>
      <c r="K69" s="159"/>
      <c r="L69" s="137"/>
      <c r="M69" s="137">
        <v>188</v>
      </c>
      <c r="N69" s="158"/>
      <c r="O69" s="158"/>
      <c r="P69" s="159"/>
    </row>
    <row r="70" spans="1:16" ht="26" customHeight="1" x14ac:dyDescent="0.25">
      <c r="A70" s="99" t="s">
        <v>861</v>
      </c>
      <c r="B70" s="121">
        <f t="shared" ref="B70:B86" si="5">SUM(C70:P70)</f>
        <v>5414</v>
      </c>
      <c r="C70" s="158"/>
      <c r="D70" s="158"/>
      <c r="E70" s="158">
        <v>530</v>
      </c>
      <c r="F70" s="159">
        <v>616</v>
      </c>
      <c r="G70" s="137">
        <v>578</v>
      </c>
      <c r="H70" s="158">
        <v>379</v>
      </c>
      <c r="I70" s="158">
        <v>389</v>
      </c>
      <c r="J70" s="158"/>
      <c r="K70" s="159">
        <v>330</v>
      </c>
      <c r="L70" s="137">
        <v>398</v>
      </c>
      <c r="M70" s="137">
        <v>502</v>
      </c>
      <c r="N70" s="158">
        <v>1141</v>
      </c>
      <c r="O70" s="158"/>
      <c r="P70" s="159">
        <v>551</v>
      </c>
    </row>
    <row r="71" spans="1:16" ht="26" customHeight="1" x14ac:dyDescent="0.25">
      <c r="A71" s="99" t="s">
        <v>862</v>
      </c>
      <c r="B71" s="121">
        <f t="shared" si="5"/>
        <v>11605</v>
      </c>
      <c r="C71" s="158">
        <v>876</v>
      </c>
      <c r="D71" s="158">
        <v>147</v>
      </c>
      <c r="E71" s="158">
        <v>966</v>
      </c>
      <c r="F71" s="159">
        <v>557</v>
      </c>
      <c r="G71" s="137">
        <v>623</v>
      </c>
      <c r="H71" s="158">
        <v>343</v>
      </c>
      <c r="I71" s="158">
        <v>640</v>
      </c>
      <c r="J71" s="158">
        <v>611</v>
      </c>
      <c r="K71" s="159">
        <v>1505</v>
      </c>
      <c r="L71" s="137">
        <v>553</v>
      </c>
      <c r="M71" s="137">
        <v>2353</v>
      </c>
      <c r="N71" s="158">
        <v>1615</v>
      </c>
      <c r="O71" s="158">
        <v>305</v>
      </c>
      <c r="P71" s="159">
        <v>511</v>
      </c>
    </row>
    <row r="72" spans="1:16" ht="26" customHeight="1" x14ac:dyDescent="0.25">
      <c r="A72" s="99" t="s">
        <v>863</v>
      </c>
      <c r="B72" s="121">
        <f t="shared" si="5"/>
        <v>16456</v>
      </c>
      <c r="C72" s="158">
        <v>600</v>
      </c>
      <c r="D72" s="158">
        <v>530</v>
      </c>
      <c r="E72" s="158">
        <v>1342</v>
      </c>
      <c r="F72" s="159">
        <v>430</v>
      </c>
      <c r="G72" s="137">
        <v>412</v>
      </c>
      <c r="H72" s="158">
        <v>400</v>
      </c>
      <c r="I72" s="158">
        <v>1275</v>
      </c>
      <c r="J72" s="158">
        <v>1148</v>
      </c>
      <c r="K72" s="159">
        <v>2559</v>
      </c>
      <c r="L72" s="137">
        <v>411</v>
      </c>
      <c r="M72" s="137">
        <v>4096</v>
      </c>
      <c r="N72" s="158">
        <v>2841</v>
      </c>
      <c r="O72" s="158">
        <v>412</v>
      </c>
      <c r="P72" s="159"/>
    </row>
    <row r="73" spans="1:16" ht="26" customHeight="1" x14ac:dyDescent="0.25">
      <c r="A73" s="99" t="s">
        <v>864</v>
      </c>
      <c r="B73" s="121">
        <f t="shared" si="5"/>
        <v>130</v>
      </c>
      <c r="C73" s="158">
        <v>130</v>
      </c>
      <c r="D73" s="158"/>
      <c r="E73" s="158"/>
      <c r="F73" s="159"/>
      <c r="G73" s="137"/>
      <c r="H73" s="158"/>
      <c r="I73" s="158"/>
      <c r="J73" s="158"/>
      <c r="K73" s="159"/>
      <c r="L73" s="137"/>
      <c r="M73" s="137"/>
      <c r="N73" s="158"/>
      <c r="O73" s="158"/>
      <c r="P73" s="159"/>
    </row>
    <row r="74" spans="1:16" ht="26" customHeight="1" x14ac:dyDescent="0.25">
      <c r="A74" s="99" t="s">
        <v>865</v>
      </c>
      <c r="B74" s="121">
        <f t="shared" si="5"/>
        <v>16200</v>
      </c>
      <c r="C74" s="158">
        <v>3038</v>
      </c>
      <c r="D74" s="158"/>
      <c r="E74" s="158">
        <v>1081</v>
      </c>
      <c r="F74" s="159">
        <v>643</v>
      </c>
      <c r="G74" s="137">
        <v>333</v>
      </c>
      <c r="H74" s="158"/>
      <c r="I74" s="158">
        <v>738</v>
      </c>
      <c r="J74" s="158">
        <v>567</v>
      </c>
      <c r="K74" s="159">
        <v>2298</v>
      </c>
      <c r="L74" s="137">
        <v>1795</v>
      </c>
      <c r="M74" s="137">
        <v>3037</v>
      </c>
      <c r="N74" s="158">
        <v>2670</v>
      </c>
      <c r="O74" s="158"/>
      <c r="P74" s="159"/>
    </row>
    <row r="75" spans="1:16" ht="26" customHeight="1" x14ac:dyDescent="0.25">
      <c r="A75" s="99" t="s">
        <v>866</v>
      </c>
      <c r="B75" s="121">
        <f t="shared" si="5"/>
        <v>18810</v>
      </c>
      <c r="C75" s="158"/>
      <c r="D75" s="158"/>
      <c r="E75" s="158">
        <v>995</v>
      </c>
      <c r="F75" s="159">
        <v>1542</v>
      </c>
      <c r="G75" s="137">
        <v>2557</v>
      </c>
      <c r="H75" s="158"/>
      <c r="I75" s="158">
        <v>801</v>
      </c>
      <c r="J75" s="158"/>
      <c r="K75" s="159">
        <v>4398</v>
      </c>
      <c r="L75" s="137">
        <v>2184</v>
      </c>
      <c r="M75" s="137">
        <v>3332</v>
      </c>
      <c r="N75" s="158">
        <v>3001</v>
      </c>
      <c r="O75" s="158"/>
      <c r="P75" s="159"/>
    </row>
    <row r="76" spans="1:16" ht="26" customHeight="1" x14ac:dyDescent="0.25">
      <c r="A76" s="99" t="s">
        <v>867</v>
      </c>
      <c r="B76" s="121">
        <f t="shared" si="5"/>
        <v>1290</v>
      </c>
      <c r="C76" s="158">
        <v>50</v>
      </c>
      <c r="D76" s="158">
        <v>50</v>
      </c>
      <c r="E76" s="158">
        <v>230</v>
      </c>
      <c r="F76" s="159">
        <v>40</v>
      </c>
      <c r="G76" s="137">
        <v>40</v>
      </c>
      <c r="H76" s="158">
        <v>70</v>
      </c>
      <c r="I76" s="158">
        <v>40</v>
      </c>
      <c r="J76" s="158">
        <v>60</v>
      </c>
      <c r="K76" s="159">
        <v>170</v>
      </c>
      <c r="L76" s="137">
        <v>40</v>
      </c>
      <c r="M76" s="137">
        <v>220</v>
      </c>
      <c r="N76" s="158">
        <v>150</v>
      </c>
      <c r="O76" s="158">
        <v>90</v>
      </c>
      <c r="P76" s="159">
        <v>40</v>
      </c>
    </row>
    <row r="77" spans="1:16" ht="26" customHeight="1" x14ac:dyDescent="0.25">
      <c r="A77" s="99" t="s">
        <v>868</v>
      </c>
      <c r="B77" s="121">
        <f t="shared" si="5"/>
        <v>202340</v>
      </c>
      <c r="C77" s="158">
        <v>296</v>
      </c>
      <c r="D77" s="158"/>
      <c r="E77" s="158">
        <v>6394</v>
      </c>
      <c r="F77" s="159">
        <v>1841</v>
      </c>
      <c r="G77" s="137">
        <v>1794</v>
      </c>
      <c r="H77" s="158">
        <v>833</v>
      </c>
      <c r="I77" s="158">
        <v>1941</v>
      </c>
      <c r="J77" s="158">
        <v>2758</v>
      </c>
      <c r="K77" s="159">
        <v>22848</v>
      </c>
      <c r="L77" s="137">
        <v>12901</v>
      </c>
      <c r="M77" s="137">
        <v>86329</v>
      </c>
      <c r="N77" s="158">
        <v>61658</v>
      </c>
      <c r="O77" s="158">
        <v>1853</v>
      </c>
      <c r="P77" s="159">
        <v>894</v>
      </c>
    </row>
    <row r="78" spans="1:16" ht="26" customHeight="1" x14ac:dyDescent="0.25">
      <c r="A78" s="99" t="s">
        <v>869</v>
      </c>
      <c r="B78" s="121">
        <f t="shared" si="5"/>
        <v>4999</v>
      </c>
      <c r="C78" s="158"/>
      <c r="D78" s="158"/>
      <c r="E78" s="158">
        <v>1304</v>
      </c>
      <c r="F78" s="159"/>
      <c r="G78" s="137">
        <v>30</v>
      </c>
      <c r="H78" s="158"/>
      <c r="I78" s="158">
        <v>900</v>
      </c>
      <c r="J78" s="158">
        <v>1133</v>
      </c>
      <c r="K78" s="159">
        <v>266</v>
      </c>
      <c r="L78" s="137">
        <v>1000</v>
      </c>
      <c r="M78" s="137"/>
      <c r="N78" s="158">
        <v>300</v>
      </c>
      <c r="O78" s="158"/>
      <c r="P78" s="159">
        <v>66</v>
      </c>
    </row>
    <row r="79" spans="1:16" ht="26" customHeight="1" x14ac:dyDescent="0.25">
      <c r="A79" s="99" t="s">
        <v>870</v>
      </c>
      <c r="B79" s="121">
        <f t="shared" si="5"/>
        <v>4005</v>
      </c>
      <c r="C79" s="158">
        <v>103</v>
      </c>
      <c r="D79" s="158">
        <v>5</v>
      </c>
      <c r="E79" s="158">
        <v>564</v>
      </c>
      <c r="F79" s="159">
        <v>301</v>
      </c>
      <c r="G79" s="137">
        <v>355</v>
      </c>
      <c r="H79" s="158">
        <v>140</v>
      </c>
      <c r="I79" s="158">
        <v>247</v>
      </c>
      <c r="J79" s="158">
        <v>291</v>
      </c>
      <c r="K79" s="159">
        <v>301</v>
      </c>
      <c r="L79" s="137">
        <v>331</v>
      </c>
      <c r="M79" s="137">
        <v>463</v>
      </c>
      <c r="N79" s="158">
        <v>588</v>
      </c>
      <c r="O79" s="158">
        <v>165</v>
      </c>
      <c r="P79" s="159">
        <v>151</v>
      </c>
    </row>
    <row r="80" spans="1:16" ht="26" customHeight="1" x14ac:dyDescent="0.25">
      <c r="A80" s="99" t="s">
        <v>871</v>
      </c>
      <c r="B80" s="121">
        <f t="shared" si="5"/>
        <v>28804</v>
      </c>
      <c r="C80" s="158">
        <v>2579</v>
      </c>
      <c r="D80" s="158">
        <v>546</v>
      </c>
      <c r="E80" s="158">
        <v>2442</v>
      </c>
      <c r="F80" s="159">
        <v>1770</v>
      </c>
      <c r="G80" s="137">
        <v>1752</v>
      </c>
      <c r="H80" s="158">
        <v>1326</v>
      </c>
      <c r="I80" s="158">
        <v>1566</v>
      </c>
      <c r="J80" s="158">
        <v>1923</v>
      </c>
      <c r="K80" s="159">
        <v>2991</v>
      </c>
      <c r="L80" s="137">
        <v>2197</v>
      </c>
      <c r="M80" s="137">
        <v>4002</v>
      </c>
      <c r="N80" s="158">
        <v>3121</v>
      </c>
      <c r="O80" s="158">
        <v>1187</v>
      </c>
      <c r="P80" s="159">
        <v>1402</v>
      </c>
    </row>
    <row r="81" spans="1:16" ht="26" customHeight="1" x14ac:dyDescent="0.25">
      <c r="A81" s="99" t="s">
        <v>872</v>
      </c>
      <c r="B81" s="121">
        <f t="shared" si="5"/>
        <v>5918</v>
      </c>
      <c r="C81" s="158">
        <v>2949</v>
      </c>
      <c r="D81" s="158">
        <v>303</v>
      </c>
      <c r="E81" s="158">
        <v>386</v>
      </c>
      <c r="F81" s="159">
        <v>118</v>
      </c>
      <c r="G81" s="137">
        <v>80</v>
      </c>
      <c r="H81" s="158">
        <v>92</v>
      </c>
      <c r="I81" s="158">
        <v>455</v>
      </c>
      <c r="J81" s="158">
        <v>310</v>
      </c>
      <c r="K81" s="159">
        <v>319</v>
      </c>
      <c r="L81" s="137">
        <v>38</v>
      </c>
      <c r="M81" s="137">
        <v>523</v>
      </c>
      <c r="N81" s="158">
        <v>115</v>
      </c>
      <c r="O81" s="158">
        <v>69</v>
      </c>
      <c r="P81" s="159">
        <v>161</v>
      </c>
    </row>
    <row r="82" spans="1:16" ht="26" customHeight="1" x14ac:dyDescent="0.25">
      <c r="A82" s="99" t="s">
        <v>873</v>
      </c>
      <c r="B82" s="121">
        <f t="shared" si="5"/>
        <v>416290</v>
      </c>
      <c r="C82" s="158">
        <v>1967</v>
      </c>
      <c r="D82" s="158"/>
      <c r="E82" s="158">
        <v>31574</v>
      </c>
      <c r="F82" s="159">
        <v>19647</v>
      </c>
      <c r="G82" s="137">
        <v>22377</v>
      </c>
      <c r="H82" s="158">
        <v>17397</v>
      </c>
      <c r="I82" s="158">
        <v>21410</v>
      </c>
      <c r="J82" s="158">
        <v>40150</v>
      </c>
      <c r="K82" s="159">
        <v>59378</v>
      </c>
      <c r="L82" s="137">
        <v>18799</v>
      </c>
      <c r="M82" s="137">
        <v>95913</v>
      </c>
      <c r="N82" s="158">
        <v>73448</v>
      </c>
      <c r="O82" s="158">
        <v>4377</v>
      </c>
      <c r="P82" s="159">
        <v>9853</v>
      </c>
    </row>
    <row r="83" spans="1:16" ht="26" customHeight="1" x14ac:dyDescent="0.25">
      <c r="A83" s="99" t="s">
        <v>874</v>
      </c>
      <c r="B83" s="121">
        <f t="shared" si="5"/>
        <v>875</v>
      </c>
      <c r="C83" s="158"/>
      <c r="D83" s="158"/>
      <c r="E83" s="158"/>
      <c r="F83" s="159"/>
      <c r="G83" s="137"/>
      <c r="H83" s="158"/>
      <c r="I83" s="158">
        <v>875</v>
      </c>
      <c r="J83" s="158"/>
      <c r="K83" s="159"/>
      <c r="L83" s="137"/>
      <c r="M83" s="137"/>
      <c r="N83" s="158"/>
      <c r="O83" s="158"/>
      <c r="P83" s="159"/>
    </row>
    <row r="84" spans="1:16" ht="26" customHeight="1" x14ac:dyDescent="0.25">
      <c r="A84" s="99" t="s">
        <v>875</v>
      </c>
      <c r="B84" s="121">
        <f t="shared" si="5"/>
        <v>5372</v>
      </c>
      <c r="C84" s="158"/>
      <c r="D84" s="158"/>
      <c r="E84" s="158"/>
      <c r="F84" s="159">
        <v>1107</v>
      </c>
      <c r="G84" s="137"/>
      <c r="H84" s="158"/>
      <c r="I84" s="158"/>
      <c r="J84" s="158">
        <v>1784</v>
      </c>
      <c r="K84" s="159"/>
      <c r="L84" s="137"/>
      <c r="M84" s="137"/>
      <c r="N84" s="158"/>
      <c r="O84" s="158">
        <v>2481</v>
      </c>
      <c r="P84" s="159"/>
    </row>
    <row r="85" spans="1:16" ht="26" customHeight="1" x14ac:dyDescent="0.25">
      <c r="A85" s="99" t="s">
        <v>876</v>
      </c>
      <c r="B85" s="121">
        <f t="shared" si="5"/>
        <v>13493</v>
      </c>
      <c r="C85" s="158">
        <v>414</v>
      </c>
      <c r="D85" s="158">
        <v>128</v>
      </c>
      <c r="E85" s="158">
        <v>1798</v>
      </c>
      <c r="F85" s="159">
        <v>1089</v>
      </c>
      <c r="G85" s="137">
        <v>1075</v>
      </c>
      <c r="H85" s="158">
        <v>436</v>
      </c>
      <c r="I85" s="158">
        <v>1243</v>
      </c>
      <c r="J85" s="158">
        <v>1975</v>
      </c>
      <c r="K85" s="159">
        <v>1151</v>
      </c>
      <c r="L85" s="137">
        <v>390</v>
      </c>
      <c r="M85" s="137">
        <v>1554</v>
      </c>
      <c r="N85" s="158">
        <v>1104</v>
      </c>
      <c r="O85" s="158">
        <v>392</v>
      </c>
      <c r="P85" s="159">
        <v>744</v>
      </c>
    </row>
    <row r="86" spans="1:16" ht="26" customHeight="1" x14ac:dyDescent="0.25">
      <c r="A86" s="99" t="s">
        <v>877</v>
      </c>
      <c r="B86" s="121">
        <f t="shared" si="5"/>
        <v>54288</v>
      </c>
      <c r="C86" s="158">
        <v>3422</v>
      </c>
      <c r="D86" s="158">
        <v>610</v>
      </c>
      <c r="E86" s="158">
        <v>10722</v>
      </c>
      <c r="F86" s="159">
        <v>60</v>
      </c>
      <c r="G86" s="137">
        <v>6068</v>
      </c>
      <c r="H86" s="158">
        <v>6002</v>
      </c>
      <c r="I86" s="158">
        <v>7358</v>
      </c>
      <c r="J86" s="158">
        <v>9016</v>
      </c>
      <c r="K86" s="159">
        <v>7831</v>
      </c>
      <c r="L86" s="137"/>
      <c r="M86" s="137"/>
      <c r="N86" s="158"/>
      <c r="O86" s="158">
        <v>1127</v>
      </c>
      <c r="P86" s="159">
        <v>2072</v>
      </c>
    </row>
    <row r="87" spans="1:16" ht="26" customHeight="1" x14ac:dyDescent="0.25">
      <c r="A87" s="194" t="s">
        <v>878</v>
      </c>
      <c r="B87" s="195">
        <f t="shared" ref="B87:B133" si="6">SUM(C87:P87)</f>
        <v>30781</v>
      </c>
      <c r="C87" s="198"/>
      <c r="D87" s="198"/>
      <c r="E87" s="198">
        <v>4402</v>
      </c>
      <c r="F87" s="199">
        <v>10</v>
      </c>
      <c r="G87" s="200">
        <v>4242</v>
      </c>
      <c r="H87" s="198"/>
      <c r="I87" s="198"/>
      <c r="J87" s="198"/>
      <c r="K87" s="199">
        <v>1007</v>
      </c>
      <c r="L87" s="200">
        <v>2150</v>
      </c>
      <c r="M87" s="200">
        <v>8060</v>
      </c>
      <c r="N87" s="198">
        <v>8267</v>
      </c>
      <c r="O87" s="198"/>
      <c r="P87" s="199">
        <v>2643</v>
      </c>
    </row>
    <row r="88" spans="1:16" ht="26" customHeight="1" x14ac:dyDescent="0.25">
      <c r="A88" s="99" t="s">
        <v>879</v>
      </c>
      <c r="B88" s="121">
        <f t="shared" si="6"/>
        <v>365095</v>
      </c>
      <c r="C88" s="158">
        <v>3250</v>
      </c>
      <c r="D88" s="158">
        <v>921</v>
      </c>
      <c r="E88" s="158">
        <v>43038</v>
      </c>
      <c r="F88" s="159">
        <v>30347</v>
      </c>
      <c r="G88" s="137">
        <v>19752</v>
      </c>
      <c r="H88" s="158">
        <v>9391</v>
      </c>
      <c r="I88" s="158">
        <v>48546</v>
      </c>
      <c r="J88" s="158">
        <v>21520</v>
      </c>
      <c r="K88" s="159">
        <v>63114</v>
      </c>
      <c r="L88" s="137">
        <v>8314</v>
      </c>
      <c r="M88" s="137">
        <v>77410</v>
      </c>
      <c r="N88" s="158">
        <v>30992</v>
      </c>
      <c r="O88" s="158">
        <v>3481</v>
      </c>
      <c r="P88" s="159">
        <v>5019</v>
      </c>
    </row>
    <row r="89" spans="1:16" ht="26" customHeight="1" x14ac:dyDescent="0.25">
      <c r="A89" s="99" t="s">
        <v>880</v>
      </c>
      <c r="B89" s="121">
        <f t="shared" si="6"/>
        <v>21400</v>
      </c>
      <c r="C89" s="158"/>
      <c r="D89" s="158"/>
      <c r="E89" s="158">
        <v>507</v>
      </c>
      <c r="F89" s="159">
        <v>70</v>
      </c>
      <c r="G89" s="137">
        <v>324</v>
      </c>
      <c r="H89" s="158"/>
      <c r="I89" s="158"/>
      <c r="J89" s="158"/>
      <c r="K89" s="159">
        <v>1057</v>
      </c>
      <c r="L89" s="137">
        <v>1970</v>
      </c>
      <c r="M89" s="137">
        <v>9994</v>
      </c>
      <c r="N89" s="158">
        <v>7438</v>
      </c>
      <c r="O89" s="158"/>
      <c r="P89" s="159">
        <v>40</v>
      </c>
    </row>
    <row r="90" spans="1:16" ht="26" customHeight="1" x14ac:dyDescent="0.25">
      <c r="A90" s="99" t="s">
        <v>881</v>
      </c>
      <c r="B90" s="121">
        <f t="shared" si="6"/>
        <v>64699</v>
      </c>
      <c r="C90" s="158">
        <v>307</v>
      </c>
      <c r="D90" s="158"/>
      <c r="E90" s="158">
        <v>2222</v>
      </c>
      <c r="F90" s="159">
        <v>1398</v>
      </c>
      <c r="G90" s="137">
        <v>4827</v>
      </c>
      <c r="H90" s="158">
        <v>1423</v>
      </c>
      <c r="I90" s="158">
        <v>11833</v>
      </c>
      <c r="J90" s="158">
        <v>5251</v>
      </c>
      <c r="K90" s="159">
        <v>12120</v>
      </c>
      <c r="L90" s="137">
        <v>630</v>
      </c>
      <c r="M90" s="137">
        <v>12654</v>
      </c>
      <c r="N90" s="158">
        <v>8447</v>
      </c>
      <c r="O90" s="158">
        <v>2015</v>
      </c>
      <c r="P90" s="159">
        <v>1572</v>
      </c>
    </row>
    <row r="91" spans="1:16" ht="26" customHeight="1" x14ac:dyDescent="0.25">
      <c r="A91" s="99" t="s">
        <v>882</v>
      </c>
      <c r="B91" s="121">
        <f t="shared" si="6"/>
        <v>89159</v>
      </c>
      <c r="C91" s="158">
        <v>3223</v>
      </c>
      <c r="D91" s="158">
        <v>1109</v>
      </c>
      <c r="E91" s="158">
        <v>4686</v>
      </c>
      <c r="F91" s="159">
        <v>6806</v>
      </c>
      <c r="G91" s="137">
        <v>7372</v>
      </c>
      <c r="H91" s="158">
        <v>5710</v>
      </c>
      <c r="I91" s="158">
        <v>6180</v>
      </c>
      <c r="J91" s="158">
        <v>13620</v>
      </c>
      <c r="K91" s="159">
        <v>16461</v>
      </c>
      <c r="L91" s="137">
        <v>1618</v>
      </c>
      <c r="M91" s="137">
        <v>10012</v>
      </c>
      <c r="N91" s="158">
        <v>7803</v>
      </c>
      <c r="O91" s="158">
        <v>2786</v>
      </c>
      <c r="P91" s="159">
        <v>1773</v>
      </c>
    </row>
    <row r="92" spans="1:16" ht="26" customHeight="1" x14ac:dyDescent="0.25">
      <c r="A92" s="99" t="s">
        <v>883</v>
      </c>
      <c r="B92" s="121">
        <f t="shared" si="6"/>
        <v>31373</v>
      </c>
      <c r="C92" s="158"/>
      <c r="D92" s="158"/>
      <c r="E92" s="158">
        <v>740</v>
      </c>
      <c r="F92" s="159">
        <v>103</v>
      </c>
      <c r="G92" s="137">
        <v>477</v>
      </c>
      <c r="H92" s="158"/>
      <c r="I92" s="158"/>
      <c r="J92" s="158"/>
      <c r="K92" s="159">
        <v>1547</v>
      </c>
      <c r="L92" s="137">
        <v>2893</v>
      </c>
      <c r="M92" s="137">
        <v>14648</v>
      </c>
      <c r="N92" s="158">
        <v>10905</v>
      </c>
      <c r="O92" s="158"/>
      <c r="P92" s="159">
        <v>60</v>
      </c>
    </row>
    <row r="93" spans="1:16" ht="26" customHeight="1" x14ac:dyDescent="0.25">
      <c r="A93" s="99" t="s">
        <v>884</v>
      </c>
      <c r="B93" s="121">
        <f t="shared" si="6"/>
        <v>1824</v>
      </c>
      <c r="C93" s="158">
        <v>100</v>
      </c>
      <c r="D93" s="158">
        <v>14</v>
      </c>
      <c r="E93" s="158">
        <v>217</v>
      </c>
      <c r="F93" s="159">
        <v>126</v>
      </c>
      <c r="G93" s="137">
        <v>214</v>
      </c>
      <c r="H93" s="158">
        <v>97</v>
      </c>
      <c r="I93" s="158">
        <v>139</v>
      </c>
      <c r="J93" s="158">
        <v>131</v>
      </c>
      <c r="K93" s="159">
        <v>175</v>
      </c>
      <c r="L93" s="137">
        <v>65</v>
      </c>
      <c r="M93" s="137">
        <v>234</v>
      </c>
      <c r="N93" s="158">
        <v>178</v>
      </c>
      <c r="O93" s="158">
        <v>60</v>
      </c>
      <c r="P93" s="159">
        <v>74</v>
      </c>
    </row>
    <row r="94" spans="1:16" ht="26" customHeight="1" x14ac:dyDescent="0.25">
      <c r="A94" s="99" t="s">
        <v>885</v>
      </c>
      <c r="B94" s="121">
        <f t="shared" si="6"/>
        <v>133893</v>
      </c>
      <c r="C94" s="158">
        <v>16864</v>
      </c>
      <c r="D94" s="158">
        <v>2878</v>
      </c>
      <c r="E94" s="158">
        <v>11890</v>
      </c>
      <c r="F94" s="159">
        <v>7952</v>
      </c>
      <c r="G94" s="137">
        <v>9102</v>
      </c>
      <c r="H94" s="158">
        <v>5610</v>
      </c>
      <c r="I94" s="158">
        <v>7005</v>
      </c>
      <c r="J94" s="158">
        <v>8881</v>
      </c>
      <c r="K94" s="159">
        <v>11986</v>
      </c>
      <c r="L94" s="137">
        <v>4929</v>
      </c>
      <c r="M94" s="137">
        <v>21941</v>
      </c>
      <c r="N94" s="158">
        <v>18033</v>
      </c>
      <c r="O94" s="158">
        <v>3824</v>
      </c>
      <c r="P94" s="159">
        <v>2998</v>
      </c>
    </row>
    <row r="95" spans="1:16" ht="26" customHeight="1" x14ac:dyDescent="0.25">
      <c r="A95" s="99" t="s">
        <v>886</v>
      </c>
      <c r="B95" s="121">
        <f t="shared" si="6"/>
        <v>29305</v>
      </c>
      <c r="C95" s="158">
        <v>14309</v>
      </c>
      <c r="D95" s="158">
        <v>331</v>
      </c>
      <c r="E95" s="158">
        <v>2083</v>
      </c>
      <c r="F95" s="159">
        <v>1314</v>
      </c>
      <c r="G95" s="137">
        <v>890</v>
      </c>
      <c r="H95" s="158">
        <v>728</v>
      </c>
      <c r="I95" s="158">
        <v>1619</v>
      </c>
      <c r="J95" s="158">
        <v>2147</v>
      </c>
      <c r="K95" s="159">
        <v>1296</v>
      </c>
      <c r="L95" s="137">
        <v>416</v>
      </c>
      <c r="M95" s="137">
        <v>2371</v>
      </c>
      <c r="N95" s="158">
        <v>440</v>
      </c>
      <c r="O95" s="158">
        <v>221</v>
      </c>
      <c r="P95" s="159">
        <v>1140</v>
      </c>
    </row>
    <row r="96" spans="1:16" ht="26" customHeight="1" x14ac:dyDescent="0.25">
      <c r="A96" s="99" t="s">
        <v>887</v>
      </c>
      <c r="B96" s="121">
        <f t="shared" si="6"/>
        <v>2111</v>
      </c>
      <c r="C96" s="158">
        <v>417</v>
      </c>
      <c r="D96" s="158">
        <v>26</v>
      </c>
      <c r="E96" s="158">
        <v>439</v>
      </c>
      <c r="F96" s="159">
        <v>220</v>
      </c>
      <c r="G96" s="137">
        <v>78</v>
      </c>
      <c r="H96" s="158">
        <v>97</v>
      </c>
      <c r="I96" s="158">
        <v>106</v>
      </c>
      <c r="J96" s="158">
        <v>196</v>
      </c>
      <c r="K96" s="159">
        <v>144</v>
      </c>
      <c r="L96" s="137">
        <v>58</v>
      </c>
      <c r="M96" s="137">
        <v>131</v>
      </c>
      <c r="N96" s="158">
        <v>63</v>
      </c>
      <c r="O96" s="158">
        <v>68</v>
      </c>
      <c r="P96" s="159">
        <v>68</v>
      </c>
    </row>
    <row r="97" spans="1:16" ht="26" customHeight="1" x14ac:dyDescent="0.25">
      <c r="A97" s="99" t="s">
        <v>888</v>
      </c>
      <c r="B97" s="121">
        <f t="shared" si="6"/>
        <v>14019</v>
      </c>
      <c r="C97" s="158">
        <v>947</v>
      </c>
      <c r="D97" s="158">
        <v>142</v>
      </c>
      <c r="E97" s="158">
        <v>1236</v>
      </c>
      <c r="F97" s="159">
        <v>447</v>
      </c>
      <c r="G97" s="137">
        <v>280</v>
      </c>
      <c r="H97" s="158">
        <v>183</v>
      </c>
      <c r="I97" s="158">
        <v>696</v>
      </c>
      <c r="J97" s="158">
        <v>550</v>
      </c>
      <c r="K97" s="159">
        <v>1465</v>
      </c>
      <c r="L97" s="137">
        <v>350</v>
      </c>
      <c r="M97" s="137">
        <v>5324</v>
      </c>
      <c r="N97" s="158">
        <v>1307</v>
      </c>
      <c r="O97" s="158">
        <v>752</v>
      </c>
      <c r="P97" s="159">
        <v>340</v>
      </c>
    </row>
    <row r="98" spans="1:16" ht="26" customHeight="1" x14ac:dyDescent="0.25">
      <c r="A98" s="99" t="s">
        <v>889</v>
      </c>
      <c r="B98" s="121">
        <f t="shared" si="6"/>
        <v>99585</v>
      </c>
      <c r="C98" s="158">
        <v>12149</v>
      </c>
      <c r="D98" s="158">
        <v>1325</v>
      </c>
      <c r="E98" s="158">
        <v>12365</v>
      </c>
      <c r="F98" s="159">
        <v>4510</v>
      </c>
      <c r="G98" s="137">
        <v>3166</v>
      </c>
      <c r="H98" s="158">
        <v>1904</v>
      </c>
      <c r="I98" s="158">
        <v>5146</v>
      </c>
      <c r="J98" s="158">
        <v>5619</v>
      </c>
      <c r="K98" s="159">
        <v>11846</v>
      </c>
      <c r="L98" s="137">
        <v>3230</v>
      </c>
      <c r="M98" s="137">
        <v>21080</v>
      </c>
      <c r="N98" s="158">
        <v>11742</v>
      </c>
      <c r="O98" s="158">
        <v>3203</v>
      </c>
      <c r="P98" s="159">
        <v>2300</v>
      </c>
    </row>
    <row r="99" spans="1:16" ht="26" customHeight="1" x14ac:dyDescent="0.25">
      <c r="A99" s="99" t="s">
        <v>890</v>
      </c>
      <c r="B99" s="121">
        <f t="shared" si="6"/>
        <v>19500</v>
      </c>
      <c r="C99" s="158">
        <v>1585</v>
      </c>
      <c r="D99" s="158">
        <v>382</v>
      </c>
      <c r="E99" s="158">
        <v>2436</v>
      </c>
      <c r="F99" s="159">
        <v>971</v>
      </c>
      <c r="G99" s="137">
        <v>717</v>
      </c>
      <c r="H99" s="158">
        <v>562</v>
      </c>
      <c r="I99" s="158">
        <v>1259</v>
      </c>
      <c r="J99" s="158">
        <v>1104</v>
      </c>
      <c r="K99" s="159">
        <v>2186</v>
      </c>
      <c r="L99" s="137">
        <v>713</v>
      </c>
      <c r="M99" s="137">
        <v>4030</v>
      </c>
      <c r="N99" s="158">
        <v>2301</v>
      </c>
      <c r="O99" s="158">
        <v>673</v>
      </c>
      <c r="P99" s="159">
        <v>581</v>
      </c>
    </row>
    <row r="100" spans="1:16" ht="26" customHeight="1" x14ac:dyDescent="0.25">
      <c r="A100" s="99" t="s">
        <v>891</v>
      </c>
      <c r="B100" s="121">
        <f t="shared" si="6"/>
        <v>14844</v>
      </c>
      <c r="C100" s="158">
        <v>1541</v>
      </c>
      <c r="D100" s="158">
        <v>284</v>
      </c>
      <c r="E100" s="158">
        <v>3156</v>
      </c>
      <c r="F100" s="159">
        <v>773</v>
      </c>
      <c r="G100" s="137">
        <v>686</v>
      </c>
      <c r="H100" s="158">
        <v>415</v>
      </c>
      <c r="I100" s="158">
        <v>937</v>
      </c>
      <c r="J100" s="158">
        <v>915</v>
      </c>
      <c r="K100" s="159">
        <v>1247</v>
      </c>
      <c r="L100" s="137">
        <v>435</v>
      </c>
      <c r="M100" s="137">
        <v>2177</v>
      </c>
      <c r="N100" s="158">
        <v>1121</v>
      </c>
      <c r="O100" s="158">
        <v>665</v>
      </c>
      <c r="P100" s="159">
        <v>492</v>
      </c>
    </row>
    <row r="101" spans="1:16" ht="26" customHeight="1" x14ac:dyDescent="0.25">
      <c r="A101" s="99" t="s">
        <v>892</v>
      </c>
      <c r="B101" s="121">
        <f t="shared" si="6"/>
        <v>3294</v>
      </c>
      <c r="C101" s="158">
        <v>614</v>
      </c>
      <c r="D101" s="158">
        <v>277</v>
      </c>
      <c r="E101" s="158">
        <v>452</v>
      </c>
      <c r="F101" s="159"/>
      <c r="G101" s="137">
        <v>12</v>
      </c>
      <c r="H101" s="158"/>
      <c r="I101" s="158">
        <v>252</v>
      </c>
      <c r="J101" s="158">
        <v>528</v>
      </c>
      <c r="K101" s="159">
        <v>18</v>
      </c>
      <c r="L101" s="137">
        <v>16</v>
      </c>
      <c r="M101" s="137">
        <v>1045</v>
      </c>
      <c r="N101" s="158">
        <v>64</v>
      </c>
      <c r="O101" s="158"/>
      <c r="P101" s="159">
        <v>16</v>
      </c>
    </row>
    <row r="102" spans="1:16" ht="26" customHeight="1" x14ac:dyDescent="0.25">
      <c r="A102" s="99" t="s">
        <v>893</v>
      </c>
      <c r="B102" s="121">
        <f t="shared" si="6"/>
        <v>29750</v>
      </c>
      <c r="C102" s="158">
        <v>1370</v>
      </c>
      <c r="D102" s="158">
        <v>840</v>
      </c>
      <c r="E102" s="158">
        <v>3770</v>
      </c>
      <c r="F102" s="159">
        <v>1770</v>
      </c>
      <c r="G102" s="137">
        <v>1430</v>
      </c>
      <c r="H102" s="158">
        <v>940</v>
      </c>
      <c r="I102" s="158">
        <v>2010</v>
      </c>
      <c r="J102" s="158">
        <v>2210</v>
      </c>
      <c r="K102" s="159">
        <v>3330</v>
      </c>
      <c r="L102" s="137">
        <v>1120</v>
      </c>
      <c r="M102" s="137">
        <v>5740</v>
      </c>
      <c r="N102" s="158">
        <v>3370</v>
      </c>
      <c r="O102" s="158">
        <v>890</v>
      </c>
      <c r="P102" s="159">
        <v>960</v>
      </c>
    </row>
    <row r="103" spans="1:16" ht="26" customHeight="1" x14ac:dyDescent="0.25">
      <c r="A103" s="99" t="s">
        <v>894</v>
      </c>
      <c r="B103" s="121">
        <f t="shared" si="6"/>
        <v>109419</v>
      </c>
      <c r="C103" s="158">
        <v>16</v>
      </c>
      <c r="D103" s="158"/>
      <c r="E103" s="158">
        <v>8507</v>
      </c>
      <c r="F103" s="159">
        <v>912</v>
      </c>
      <c r="G103" s="137">
        <v>963</v>
      </c>
      <c r="H103" s="158">
        <v>774</v>
      </c>
      <c r="I103" s="158">
        <v>1205</v>
      </c>
      <c r="J103" s="158">
        <v>549</v>
      </c>
      <c r="K103" s="159">
        <v>17007</v>
      </c>
      <c r="L103" s="137">
        <v>5048</v>
      </c>
      <c r="M103" s="137">
        <v>38164</v>
      </c>
      <c r="N103" s="158">
        <v>33271</v>
      </c>
      <c r="O103" s="158">
        <v>2312</v>
      </c>
      <c r="P103" s="159">
        <v>691</v>
      </c>
    </row>
    <row r="104" spans="1:16" ht="26" customHeight="1" x14ac:dyDescent="0.25">
      <c r="A104" s="99" t="s">
        <v>895</v>
      </c>
      <c r="B104" s="121">
        <f t="shared" si="6"/>
        <v>58012</v>
      </c>
      <c r="C104" s="158"/>
      <c r="D104" s="158"/>
      <c r="E104" s="158"/>
      <c r="F104" s="159"/>
      <c r="G104" s="137"/>
      <c r="H104" s="158"/>
      <c r="I104" s="158"/>
      <c r="J104" s="158"/>
      <c r="K104" s="159">
        <v>5223</v>
      </c>
      <c r="L104" s="137">
        <v>4696</v>
      </c>
      <c r="M104" s="137">
        <v>23022</v>
      </c>
      <c r="N104" s="158">
        <v>25071</v>
      </c>
      <c r="O104" s="158"/>
      <c r="P104" s="159"/>
    </row>
    <row r="105" spans="1:16" ht="26" customHeight="1" x14ac:dyDescent="0.25">
      <c r="A105" s="99" t="s">
        <v>896</v>
      </c>
      <c r="B105" s="121">
        <f t="shared" si="6"/>
        <v>74304</v>
      </c>
      <c r="C105" s="158">
        <v>684</v>
      </c>
      <c r="D105" s="158">
        <v>42</v>
      </c>
      <c r="E105" s="158">
        <v>6764</v>
      </c>
      <c r="F105" s="159">
        <v>1469</v>
      </c>
      <c r="G105" s="137">
        <v>1647</v>
      </c>
      <c r="H105" s="158">
        <v>944</v>
      </c>
      <c r="I105" s="158">
        <v>1377</v>
      </c>
      <c r="J105" s="158">
        <v>2167</v>
      </c>
      <c r="K105" s="159">
        <v>6963</v>
      </c>
      <c r="L105" s="137">
        <v>4559</v>
      </c>
      <c r="M105" s="137">
        <v>28471</v>
      </c>
      <c r="N105" s="158">
        <v>17315</v>
      </c>
      <c r="O105" s="158">
        <v>1170</v>
      </c>
      <c r="P105" s="159">
        <v>732</v>
      </c>
    </row>
    <row r="106" spans="1:16" ht="26" customHeight="1" x14ac:dyDescent="0.25">
      <c r="A106" s="99" t="s">
        <v>897</v>
      </c>
      <c r="B106" s="121">
        <f t="shared" si="6"/>
        <v>4793</v>
      </c>
      <c r="C106" s="158">
        <v>80</v>
      </c>
      <c r="D106" s="158"/>
      <c r="E106" s="158">
        <v>1135</v>
      </c>
      <c r="F106" s="159">
        <v>88</v>
      </c>
      <c r="G106" s="137">
        <v>260</v>
      </c>
      <c r="H106" s="158">
        <v>75</v>
      </c>
      <c r="I106" s="158">
        <v>330</v>
      </c>
      <c r="J106" s="158">
        <v>120</v>
      </c>
      <c r="K106" s="159">
        <v>560</v>
      </c>
      <c r="L106" s="137">
        <v>170</v>
      </c>
      <c r="M106" s="137">
        <v>900</v>
      </c>
      <c r="N106" s="158">
        <v>95</v>
      </c>
      <c r="O106" s="158">
        <v>160</v>
      </c>
      <c r="P106" s="159">
        <v>820</v>
      </c>
    </row>
    <row r="107" spans="1:16" ht="26" customHeight="1" x14ac:dyDescent="0.25">
      <c r="A107" s="99" t="s">
        <v>898</v>
      </c>
      <c r="B107" s="121">
        <f t="shared" si="6"/>
        <v>24267</v>
      </c>
      <c r="C107" s="158">
        <v>7370</v>
      </c>
      <c r="D107" s="158">
        <v>280</v>
      </c>
      <c r="E107" s="158">
        <v>4383</v>
      </c>
      <c r="F107" s="159">
        <v>817</v>
      </c>
      <c r="G107" s="137">
        <v>1079</v>
      </c>
      <c r="H107" s="158">
        <v>2300</v>
      </c>
      <c r="I107" s="158">
        <v>2394</v>
      </c>
      <c r="J107" s="158">
        <v>1263</v>
      </c>
      <c r="K107" s="159">
        <v>1132</v>
      </c>
      <c r="L107" s="137">
        <v>505</v>
      </c>
      <c r="M107" s="137">
        <v>1280</v>
      </c>
      <c r="N107" s="158">
        <v>342</v>
      </c>
      <c r="O107" s="158">
        <v>740</v>
      </c>
      <c r="P107" s="159">
        <v>382</v>
      </c>
    </row>
    <row r="108" spans="1:16" ht="26" customHeight="1" x14ac:dyDescent="0.25">
      <c r="A108" s="99" t="s">
        <v>899</v>
      </c>
      <c r="B108" s="121">
        <f t="shared" si="6"/>
        <v>40192</v>
      </c>
      <c r="C108" s="158">
        <v>3907</v>
      </c>
      <c r="D108" s="158">
        <v>1025</v>
      </c>
      <c r="E108" s="158">
        <v>8332</v>
      </c>
      <c r="F108" s="159">
        <v>1644</v>
      </c>
      <c r="G108" s="137">
        <v>1322</v>
      </c>
      <c r="H108" s="158">
        <v>1841</v>
      </c>
      <c r="I108" s="158">
        <v>5154</v>
      </c>
      <c r="J108" s="158">
        <v>1451</v>
      </c>
      <c r="K108" s="159">
        <v>2621</v>
      </c>
      <c r="L108" s="137">
        <v>900</v>
      </c>
      <c r="M108" s="137">
        <v>1580</v>
      </c>
      <c r="N108" s="158">
        <v>7280</v>
      </c>
      <c r="O108" s="158">
        <v>229</v>
      </c>
      <c r="P108" s="159">
        <v>2906</v>
      </c>
    </row>
    <row r="109" spans="1:16" ht="26" customHeight="1" x14ac:dyDescent="0.25">
      <c r="A109" s="99" t="s">
        <v>900</v>
      </c>
      <c r="B109" s="121">
        <f t="shared" si="6"/>
        <v>77801</v>
      </c>
      <c r="C109" s="158">
        <v>1407</v>
      </c>
      <c r="D109" s="158">
        <v>539</v>
      </c>
      <c r="E109" s="158">
        <v>9194</v>
      </c>
      <c r="F109" s="159">
        <v>10403</v>
      </c>
      <c r="G109" s="137">
        <v>5990</v>
      </c>
      <c r="H109" s="158">
        <v>3812</v>
      </c>
      <c r="I109" s="158">
        <v>6296</v>
      </c>
      <c r="J109" s="158">
        <v>7551</v>
      </c>
      <c r="K109" s="159">
        <v>22917</v>
      </c>
      <c r="L109" s="137">
        <v>695</v>
      </c>
      <c r="M109" s="137">
        <v>6127</v>
      </c>
      <c r="N109" s="158">
        <v>1608</v>
      </c>
      <c r="O109" s="158">
        <v>213</v>
      </c>
      <c r="P109" s="159">
        <v>1049</v>
      </c>
    </row>
    <row r="110" spans="1:16" ht="26" customHeight="1" x14ac:dyDescent="0.25">
      <c r="A110" s="99" t="s">
        <v>901</v>
      </c>
      <c r="B110" s="121">
        <f t="shared" si="6"/>
        <v>1345</v>
      </c>
      <c r="C110" s="158"/>
      <c r="D110" s="158"/>
      <c r="E110" s="158"/>
      <c r="F110" s="159"/>
      <c r="G110" s="137"/>
      <c r="H110" s="158"/>
      <c r="I110" s="158"/>
      <c r="J110" s="158"/>
      <c r="K110" s="159"/>
      <c r="L110" s="137"/>
      <c r="M110" s="137">
        <v>1345</v>
      </c>
      <c r="N110" s="158"/>
      <c r="O110" s="158"/>
      <c r="P110" s="159"/>
    </row>
    <row r="111" spans="1:16" ht="26" customHeight="1" x14ac:dyDescent="0.25">
      <c r="A111" s="99" t="s">
        <v>902</v>
      </c>
      <c r="B111" s="121">
        <f t="shared" si="6"/>
        <v>700</v>
      </c>
      <c r="C111" s="158">
        <v>146</v>
      </c>
      <c r="D111" s="158">
        <v>15</v>
      </c>
      <c r="E111" s="158">
        <v>110</v>
      </c>
      <c r="F111" s="159">
        <v>36</v>
      </c>
      <c r="G111" s="137">
        <v>13</v>
      </c>
      <c r="H111" s="158">
        <v>16</v>
      </c>
      <c r="I111" s="158">
        <v>70</v>
      </c>
      <c r="J111" s="158">
        <v>77</v>
      </c>
      <c r="K111" s="159">
        <v>47</v>
      </c>
      <c r="L111" s="137">
        <v>18</v>
      </c>
      <c r="M111" s="137">
        <v>61</v>
      </c>
      <c r="N111" s="158">
        <v>44</v>
      </c>
      <c r="O111" s="158">
        <v>27</v>
      </c>
      <c r="P111" s="159">
        <v>20</v>
      </c>
    </row>
    <row r="112" spans="1:16" ht="26" customHeight="1" x14ac:dyDescent="0.25">
      <c r="A112" s="99" t="s">
        <v>903</v>
      </c>
      <c r="B112" s="121">
        <f t="shared" si="6"/>
        <v>600</v>
      </c>
      <c r="C112" s="158">
        <v>100</v>
      </c>
      <c r="D112" s="158">
        <v>20</v>
      </c>
      <c r="E112" s="158">
        <v>50</v>
      </c>
      <c r="F112" s="159">
        <v>20</v>
      </c>
      <c r="G112" s="137">
        <v>40</v>
      </c>
      <c r="H112" s="158">
        <v>40</v>
      </c>
      <c r="I112" s="158">
        <v>80</v>
      </c>
      <c r="J112" s="158">
        <v>90</v>
      </c>
      <c r="K112" s="159">
        <v>50</v>
      </c>
      <c r="L112" s="137">
        <v>20</v>
      </c>
      <c r="M112" s="137">
        <v>20</v>
      </c>
      <c r="N112" s="158">
        <v>20</v>
      </c>
      <c r="O112" s="158">
        <v>20</v>
      </c>
      <c r="P112" s="159">
        <v>30</v>
      </c>
    </row>
    <row r="113" spans="1:16" ht="26" customHeight="1" x14ac:dyDescent="0.25">
      <c r="A113" s="99" t="s">
        <v>904</v>
      </c>
      <c r="B113" s="121">
        <f t="shared" si="6"/>
        <v>19160</v>
      </c>
      <c r="C113" s="158">
        <v>3061</v>
      </c>
      <c r="D113" s="158">
        <v>1032</v>
      </c>
      <c r="E113" s="158">
        <v>1981</v>
      </c>
      <c r="F113" s="159">
        <v>1064</v>
      </c>
      <c r="G113" s="137">
        <v>965</v>
      </c>
      <c r="H113" s="158">
        <v>683</v>
      </c>
      <c r="I113" s="158">
        <v>1505</v>
      </c>
      <c r="J113" s="158">
        <v>1923</v>
      </c>
      <c r="K113" s="159">
        <v>1575</v>
      </c>
      <c r="L113" s="137">
        <v>639</v>
      </c>
      <c r="M113" s="137">
        <v>1782</v>
      </c>
      <c r="N113" s="158">
        <v>1282</v>
      </c>
      <c r="O113" s="158">
        <v>800</v>
      </c>
      <c r="P113" s="159">
        <v>868</v>
      </c>
    </row>
    <row r="114" spans="1:16" ht="26" customHeight="1" x14ac:dyDescent="0.25">
      <c r="A114" s="99" t="s">
        <v>905</v>
      </c>
      <c r="B114" s="121">
        <f t="shared" si="6"/>
        <v>1790</v>
      </c>
      <c r="C114" s="158"/>
      <c r="D114" s="158"/>
      <c r="E114" s="158"/>
      <c r="F114" s="159"/>
      <c r="G114" s="137"/>
      <c r="H114" s="158"/>
      <c r="I114" s="158"/>
      <c r="J114" s="158"/>
      <c r="K114" s="159">
        <v>388</v>
      </c>
      <c r="L114" s="137">
        <v>271</v>
      </c>
      <c r="M114" s="137">
        <v>633</v>
      </c>
      <c r="N114" s="158">
        <v>498</v>
      </c>
      <c r="O114" s="158"/>
      <c r="P114" s="159"/>
    </row>
    <row r="115" spans="1:16" ht="26" customHeight="1" x14ac:dyDescent="0.25">
      <c r="A115" s="194" t="s">
        <v>906</v>
      </c>
      <c r="B115" s="195">
        <f t="shared" si="6"/>
        <v>84041</v>
      </c>
      <c r="C115" s="198"/>
      <c r="D115" s="198"/>
      <c r="E115" s="198">
        <v>7622</v>
      </c>
      <c r="F115" s="199">
        <v>6708</v>
      </c>
      <c r="G115" s="200">
        <v>6722</v>
      </c>
      <c r="H115" s="198">
        <v>6899</v>
      </c>
      <c r="I115" s="198">
        <v>1299</v>
      </c>
      <c r="J115" s="198"/>
      <c r="K115" s="199">
        <v>6676</v>
      </c>
      <c r="L115" s="200">
        <v>23387</v>
      </c>
      <c r="M115" s="200">
        <v>17426</v>
      </c>
      <c r="N115" s="198">
        <v>3719</v>
      </c>
      <c r="O115" s="198"/>
      <c r="P115" s="199">
        <v>3583</v>
      </c>
    </row>
    <row r="116" spans="1:16" ht="26" customHeight="1" x14ac:dyDescent="0.25">
      <c r="A116" s="99" t="s">
        <v>907</v>
      </c>
      <c r="B116" s="121">
        <f t="shared" si="6"/>
        <v>795</v>
      </c>
      <c r="C116" s="158"/>
      <c r="D116" s="158"/>
      <c r="E116" s="158">
        <v>80</v>
      </c>
      <c r="F116" s="159">
        <v>80</v>
      </c>
      <c r="G116" s="137">
        <v>100</v>
      </c>
      <c r="H116" s="158">
        <v>75</v>
      </c>
      <c r="I116" s="158">
        <v>30</v>
      </c>
      <c r="J116" s="158"/>
      <c r="K116" s="159">
        <v>75</v>
      </c>
      <c r="L116" s="137">
        <v>100</v>
      </c>
      <c r="M116" s="137">
        <v>100</v>
      </c>
      <c r="N116" s="158">
        <v>75</v>
      </c>
      <c r="O116" s="158"/>
      <c r="P116" s="159">
        <v>80</v>
      </c>
    </row>
    <row r="117" spans="1:16" ht="26" customHeight="1" x14ac:dyDescent="0.25">
      <c r="A117" s="99" t="s">
        <v>908</v>
      </c>
      <c r="B117" s="121">
        <f t="shared" si="6"/>
        <v>14</v>
      </c>
      <c r="C117" s="158"/>
      <c r="D117" s="158"/>
      <c r="E117" s="158"/>
      <c r="F117" s="159"/>
      <c r="G117" s="137"/>
      <c r="H117" s="158"/>
      <c r="I117" s="158"/>
      <c r="J117" s="158"/>
      <c r="K117" s="159"/>
      <c r="L117" s="137"/>
      <c r="M117" s="137"/>
      <c r="N117" s="158">
        <v>14</v>
      </c>
      <c r="O117" s="158"/>
      <c r="P117" s="159"/>
    </row>
    <row r="118" spans="1:16" ht="26" customHeight="1" x14ac:dyDescent="0.25">
      <c r="A118" s="99" t="s">
        <v>909</v>
      </c>
      <c r="B118" s="121">
        <f t="shared" si="6"/>
        <v>5807</v>
      </c>
      <c r="C118" s="158"/>
      <c r="D118" s="158"/>
      <c r="E118" s="158"/>
      <c r="F118" s="159"/>
      <c r="G118" s="137"/>
      <c r="H118" s="158"/>
      <c r="I118" s="158"/>
      <c r="J118" s="158"/>
      <c r="K118" s="159">
        <v>340</v>
      </c>
      <c r="L118" s="137">
        <v>995</v>
      </c>
      <c r="M118" s="137">
        <v>2450</v>
      </c>
      <c r="N118" s="158">
        <v>2022</v>
      </c>
      <c r="O118" s="158"/>
      <c r="P118" s="159"/>
    </row>
    <row r="119" spans="1:16" ht="26" customHeight="1" x14ac:dyDescent="0.25">
      <c r="A119" s="99" t="s">
        <v>910</v>
      </c>
      <c r="B119" s="121">
        <f t="shared" si="6"/>
        <v>2648</v>
      </c>
      <c r="C119" s="158"/>
      <c r="D119" s="158"/>
      <c r="E119" s="158"/>
      <c r="F119" s="159"/>
      <c r="G119" s="137"/>
      <c r="H119" s="158"/>
      <c r="I119" s="158"/>
      <c r="J119" s="158"/>
      <c r="K119" s="159">
        <v>743</v>
      </c>
      <c r="L119" s="137">
        <v>230</v>
      </c>
      <c r="M119" s="137">
        <v>1094</v>
      </c>
      <c r="N119" s="158">
        <v>581</v>
      </c>
      <c r="O119" s="158"/>
      <c r="P119" s="159"/>
    </row>
    <row r="120" spans="1:16" ht="26" customHeight="1" x14ac:dyDescent="0.25">
      <c r="A120" s="99" t="s">
        <v>911</v>
      </c>
      <c r="B120" s="121">
        <f t="shared" si="6"/>
        <v>6209</v>
      </c>
      <c r="C120" s="158"/>
      <c r="D120" s="158"/>
      <c r="E120" s="158">
        <v>318</v>
      </c>
      <c r="F120" s="159">
        <v>171</v>
      </c>
      <c r="G120" s="137">
        <v>177</v>
      </c>
      <c r="H120" s="158">
        <v>90</v>
      </c>
      <c r="I120" s="158">
        <v>127</v>
      </c>
      <c r="J120" s="158">
        <v>154</v>
      </c>
      <c r="K120" s="159">
        <v>1358</v>
      </c>
      <c r="L120" s="137">
        <v>446</v>
      </c>
      <c r="M120" s="137">
        <v>1921</v>
      </c>
      <c r="N120" s="158">
        <v>974</v>
      </c>
      <c r="O120" s="158">
        <v>337</v>
      </c>
      <c r="P120" s="159">
        <v>136</v>
      </c>
    </row>
    <row r="121" spans="1:16" ht="26" customHeight="1" x14ac:dyDescent="0.25">
      <c r="A121" s="99" t="s">
        <v>912</v>
      </c>
      <c r="B121" s="121">
        <f t="shared" si="6"/>
        <v>12903</v>
      </c>
      <c r="C121" s="158">
        <v>561</v>
      </c>
      <c r="D121" s="158">
        <v>24</v>
      </c>
      <c r="E121" s="158">
        <v>1014</v>
      </c>
      <c r="F121" s="159">
        <v>346</v>
      </c>
      <c r="G121" s="137">
        <v>208</v>
      </c>
      <c r="H121" s="158">
        <v>171</v>
      </c>
      <c r="I121" s="158">
        <v>296</v>
      </c>
      <c r="J121" s="158">
        <v>679</v>
      </c>
      <c r="K121" s="159">
        <v>1534</v>
      </c>
      <c r="L121" s="137">
        <v>867</v>
      </c>
      <c r="M121" s="137">
        <v>4758</v>
      </c>
      <c r="N121" s="158">
        <v>1697</v>
      </c>
      <c r="O121" s="158">
        <v>515</v>
      </c>
      <c r="P121" s="159">
        <v>233</v>
      </c>
    </row>
    <row r="122" spans="1:16" ht="26" customHeight="1" x14ac:dyDescent="0.25">
      <c r="A122" s="99" t="s">
        <v>913</v>
      </c>
      <c r="B122" s="121">
        <f t="shared" si="6"/>
        <v>5324</v>
      </c>
      <c r="C122" s="158">
        <v>40</v>
      </c>
      <c r="D122" s="158">
        <v>14</v>
      </c>
      <c r="E122" s="158">
        <v>35</v>
      </c>
      <c r="F122" s="159">
        <v>17</v>
      </c>
      <c r="G122" s="137">
        <v>23</v>
      </c>
      <c r="H122" s="158">
        <v>11</v>
      </c>
      <c r="I122" s="158">
        <v>30</v>
      </c>
      <c r="J122" s="158">
        <v>25</v>
      </c>
      <c r="K122" s="159">
        <v>621</v>
      </c>
      <c r="L122" s="137">
        <v>849</v>
      </c>
      <c r="M122" s="137">
        <v>1210</v>
      </c>
      <c r="N122" s="158">
        <v>2412</v>
      </c>
      <c r="O122" s="158">
        <v>25</v>
      </c>
      <c r="P122" s="159">
        <v>12</v>
      </c>
    </row>
    <row r="123" spans="1:16" ht="26" customHeight="1" x14ac:dyDescent="0.25">
      <c r="A123" s="99" t="s">
        <v>914</v>
      </c>
      <c r="B123" s="121">
        <f t="shared" si="6"/>
        <v>250</v>
      </c>
      <c r="C123" s="158">
        <v>100</v>
      </c>
      <c r="D123" s="158">
        <v>13</v>
      </c>
      <c r="E123" s="158">
        <v>24</v>
      </c>
      <c r="F123" s="159">
        <v>6</v>
      </c>
      <c r="G123" s="137">
        <v>6</v>
      </c>
      <c r="H123" s="158">
        <v>5</v>
      </c>
      <c r="I123" s="158">
        <v>22</v>
      </c>
      <c r="J123" s="158">
        <v>18</v>
      </c>
      <c r="K123" s="159">
        <v>16</v>
      </c>
      <c r="L123" s="137">
        <v>4</v>
      </c>
      <c r="M123" s="137">
        <v>18</v>
      </c>
      <c r="N123" s="158">
        <v>5</v>
      </c>
      <c r="O123" s="158">
        <v>5</v>
      </c>
      <c r="P123" s="159">
        <v>8</v>
      </c>
    </row>
    <row r="124" spans="1:16" ht="26" customHeight="1" x14ac:dyDescent="0.25">
      <c r="A124" s="99" t="s">
        <v>915</v>
      </c>
      <c r="B124" s="121">
        <f t="shared" si="6"/>
        <v>71</v>
      </c>
      <c r="C124" s="158"/>
      <c r="D124" s="158"/>
      <c r="E124" s="158">
        <v>5</v>
      </c>
      <c r="F124" s="159">
        <v>7</v>
      </c>
      <c r="G124" s="137">
        <v>7</v>
      </c>
      <c r="H124" s="158">
        <v>5</v>
      </c>
      <c r="I124" s="158">
        <v>9</v>
      </c>
      <c r="J124" s="158">
        <v>7</v>
      </c>
      <c r="K124" s="159">
        <v>11</v>
      </c>
      <c r="L124" s="137">
        <v>6</v>
      </c>
      <c r="M124" s="137">
        <v>6</v>
      </c>
      <c r="N124" s="158">
        <v>2</v>
      </c>
      <c r="O124" s="158">
        <v>6</v>
      </c>
      <c r="P124" s="159"/>
    </row>
    <row r="125" spans="1:16" ht="26" customHeight="1" x14ac:dyDescent="0.25">
      <c r="A125" s="99" t="s">
        <v>916</v>
      </c>
      <c r="B125" s="121">
        <f t="shared" si="6"/>
        <v>750</v>
      </c>
      <c r="C125" s="158">
        <v>20</v>
      </c>
      <c r="D125" s="158">
        <v>15</v>
      </c>
      <c r="E125" s="158">
        <v>81</v>
      </c>
      <c r="F125" s="159">
        <v>55</v>
      </c>
      <c r="G125" s="137">
        <v>60</v>
      </c>
      <c r="H125" s="158">
        <v>38</v>
      </c>
      <c r="I125" s="158">
        <v>41</v>
      </c>
      <c r="J125" s="158">
        <v>62</v>
      </c>
      <c r="K125" s="159">
        <v>61</v>
      </c>
      <c r="L125" s="137">
        <v>34</v>
      </c>
      <c r="M125" s="137">
        <v>123</v>
      </c>
      <c r="N125" s="158">
        <v>82</v>
      </c>
      <c r="O125" s="158">
        <v>35</v>
      </c>
      <c r="P125" s="159">
        <v>43</v>
      </c>
    </row>
    <row r="126" spans="1:16" ht="26" customHeight="1" x14ac:dyDescent="0.25">
      <c r="A126" s="99" t="s">
        <v>917</v>
      </c>
      <c r="B126" s="121">
        <f t="shared" si="6"/>
        <v>225</v>
      </c>
      <c r="C126" s="158">
        <v>33</v>
      </c>
      <c r="D126" s="158">
        <v>18</v>
      </c>
      <c r="E126" s="158">
        <v>17</v>
      </c>
      <c r="F126" s="159">
        <v>15</v>
      </c>
      <c r="G126" s="137">
        <v>11</v>
      </c>
      <c r="H126" s="158">
        <v>8</v>
      </c>
      <c r="I126" s="158">
        <v>26</v>
      </c>
      <c r="J126" s="158">
        <v>15</v>
      </c>
      <c r="K126" s="159">
        <v>18</v>
      </c>
      <c r="L126" s="137">
        <v>10</v>
      </c>
      <c r="M126" s="137">
        <v>17</v>
      </c>
      <c r="N126" s="158">
        <v>7</v>
      </c>
      <c r="O126" s="158">
        <v>14</v>
      </c>
      <c r="P126" s="159">
        <v>16</v>
      </c>
    </row>
    <row r="127" spans="1:16" ht="26" customHeight="1" x14ac:dyDescent="0.25">
      <c r="A127" s="99" t="s">
        <v>918</v>
      </c>
      <c r="B127" s="121">
        <f t="shared" si="6"/>
        <v>713</v>
      </c>
      <c r="C127" s="158"/>
      <c r="D127" s="158"/>
      <c r="E127" s="158">
        <v>80</v>
      </c>
      <c r="F127" s="159">
        <v>58</v>
      </c>
      <c r="G127" s="137">
        <v>56</v>
      </c>
      <c r="H127" s="158">
        <v>34</v>
      </c>
      <c r="I127" s="158">
        <v>54</v>
      </c>
      <c r="J127" s="158">
        <v>64</v>
      </c>
      <c r="K127" s="159">
        <v>68</v>
      </c>
      <c r="L127" s="137">
        <v>42</v>
      </c>
      <c r="M127" s="137">
        <v>120</v>
      </c>
      <c r="N127" s="158">
        <v>77</v>
      </c>
      <c r="O127" s="158">
        <v>28</v>
      </c>
      <c r="P127" s="159">
        <v>32</v>
      </c>
    </row>
    <row r="128" spans="1:16" ht="26" customHeight="1" x14ac:dyDescent="0.25">
      <c r="A128" s="99" t="s">
        <v>919</v>
      </c>
      <c r="B128" s="121">
        <f t="shared" si="6"/>
        <v>651</v>
      </c>
      <c r="C128" s="158"/>
      <c r="D128" s="158"/>
      <c r="E128" s="158">
        <v>84</v>
      </c>
      <c r="F128" s="159">
        <v>56</v>
      </c>
      <c r="G128" s="137">
        <v>56</v>
      </c>
      <c r="H128" s="158">
        <v>28</v>
      </c>
      <c r="I128" s="158">
        <v>56</v>
      </c>
      <c r="J128" s="158">
        <v>70</v>
      </c>
      <c r="K128" s="159">
        <v>70</v>
      </c>
      <c r="L128" s="137">
        <v>35</v>
      </c>
      <c r="M128" s="137">
        <v>91</v>
      </c>
      <c r="N128" s="158">
        <v>63</v>
      </c>
      <c r="O128" s="158">
        <v>21</v>
      </c>
      <c r="P128" s="159">
        <v>21</v>
      </c>
    </row>
    <row r="129" spans="1:16" ht="26" customHeight="1" x14ac:dyDescent="0.25">
      <c r="A129" s="99" t="s">
        <v>920</v>
      </c>
      <c r="B129" s="121">
        <f t="shared" si="6"/>
        <v>20</v>
      </c>
      <c r="C129" s="158">
        <v>11</v>
      </c>
      <c r="D129" s="158"/>
      <c r="E129" s="158"/>
      <c r="F129" s="159"/>
      <c r="G129" s="137"/>
      <c r="H129" s="158"/>
      <c r="I129" s="158"/>
      <c r="J129" s="158">
        <v>9</v>
      </c>
      <c r="K129" s="159"/>
      <c r="L129" s="137"/>
      <c r="M129" s="137"/>
      <c r="N129" s="158"/>
      <c r="O129" s="158"/>
      <c r="P129" s="159"/>
    </row>
    <row r="130" spans="1:16" ht="26" customHeight="1" x14ac:dyDescent="0.25">
      <c r="A130" s="99" t="s">
        <v>921</v>
      </c>
      <c r="B130" s="121">
        <f t="shared" si="6"/>
        <v>69848</v>
      </c>
      <c r="C130" s="158"/>
      <c r="D130" s="158"/>
      <c r="E130" s="158">
        <v>1711</v>
      </c>
      <c r="F130" s="159">
        <v>689</v>
      </c>
      <c r="G130" s="137">
        <v>601</v>
      </c>
      <c r="H130" s="158">
        <v>444</v>
      </c>
      <c r="I130" s="158">
        <v>916</v>
      </c>
      <c r="J130" s="158">
        <v>638</v>
      </c>
      <c r="K130" s="159">
        <v>15167</v>
      </c>
      <c r="L130" s="137">
        <v>5709</v>
      </c>
      <c r="M130" s="137">
        <v>25004</v>
      </c>
      <c r="N130" s="158">
        <v>17464</v>
      </c>
      <c r="O130" s="158">
        <v>1110</v>
      </c>
      <c r="P130" s="159">
        <v>395</v>
      </c>
    </row>
    <row r="131" spans="1:16" ht="26" customHeight="1" x14ac:dyDescent="0.25">
      <c r="A131" s="99" t="s">
        <v>922</v>
      </c>
      <c r="B131" s="121">
        <f t="shared" si="6"/>
        <v>17094</v>
      </c>
      <c r="C131" s="158"/>
      <c r="D131" s="158"/>
      <c r="E131" s="158"/>
      <c r="F131" s="159"/>
      <c r="G131" s="137"/>
      <c r="H131" s="158"/>
      <c r="I131" s="158"/>
      <c r="J131" s="158"/>
      <c r="K131" s="159">
        <v>878</v>
      </c>
      <c r="L131" s="137">
        <v>1473</v>
      </c>
      <c r="M131" s="137">
        <v>9248</v>
      </c>
      <c r="N131" s="158">
        <v>5495</v>
      </c>
      <c r="O131" s="158"/>
      <c r="P131" s="159"/>
    </row>
    <row r="132" spans="1:16" ht="26" customHeight="1" x14ac:dyDescent="0.25">
      <c r="A132" s="99" t="s">
        <v>923</v>
      </c>
      <c r="B132" s="121">
        <f t="shared" si="6"/>
        <v>6853</v>
      </c>
      <c r="C132" s="158"/>
      <c r="D132" s="158"/>
      <c r="E132" s="158">
        <v>835</v>
      </c>
      <c r="F132" s="159">
        <v>264</v>
      </c>
      <c r="G132" s="137">
        <v>192</v>
      </c>
      <c r="H132" s="158">
        <v>103</v>
      </c>
      <c r="I132" s="158">
        <v>258</v>
      </c>
      <c r="J132" s="158">
        <v>338</v>
      </c>
      <c r="K132" s="159">
        <v>871</v>
      </c>
      <c r="L132" s="137">
        <v>321</v>
      </c>
      <c r="M132" s="137">
        <v>2172</v>
      </c>
      <c r="N132" s="158">
        <v>1168</v>
      </c>
      <c r="O132" s="158">
        <v>205</v>
      </c>
      <c r="P132" s="159">
        <v>126</v>
      </c>
    </row>
    <row r="133" spans="1:16" ht="26" customHeight="1" x14ac:dyDescent="0.25">
      <c r="A133" s="99" t="s">
        <v>924</v>
      </c>
      <c r="B133" s="121">
        <f t="shared" si="6"/>
        <v>236</v>
      </c>
      <c r="C133" s="158">
        <v>132</v>
      </c>
      <c r="D133" s="158"/>
      <c r="E133" s="158">
        <v>6</v>
      </c>
      <c r="F133" s="159">
        <v>9</v>
      </c>
      <c r="G133" s="137">
        <v>7</v>
      </c>
      <c r="H133" s="158"/>
      <c r="I133" s="158">
        <v>6</v>
      </c>
      <c r="J133" s="158">
        <v>2</v>
      </c>
      <c r="K133" s="159">
        <v>18</v>
      </c>
      <c r="L133" s="137"/>
      <c r="M133" s="137">
        <v>24</v>
      </c>
      <c r="N133" s="158">
        <v>24</v>
      </c>
      <c r="O133" s="158">
        <v>6</v>
      </c>
      <c r="P133" s="159">
        <v>2</v>
      </c>
    </row>
    <row r="134" spans="1:16" ht="26" customHeight="1" x14ac:dyDescent="0.25">
      <c r="A134" s="99" t="s">
        <v>925</v>
      </c>
      <c r="B134" s="121">
        <f t="shared" ref="B134:B197" si="7">SUM(C134:P134)</f>
        <v>559</v>
      </c>
      <c r="C134" s="158"/>
      <c r="D134" s="158"/>
      <c r="E134" s="158"/>
      <c r="F134" s="159"/>
      <c r="G134" s="137"/>
      <c r="H134" s="158"/>
      <c r="I134" s="158"/>
      <c r="J134" s="158"/>
      <c r="K134" s="159">
        <v>559</v>
      </c>
      <c r="L134" s="137"/>
      <c r="M134" s="137"/>
      <c r="N134" s="158"/>
      <c r="O134" s="158"/>
      <c r="P134" s="159"/>
    </row>
    <row r="135" spans="1:16" ht="26" customHeight="1" x14ac:dyDescent="0.25">
      <c r="A135" s="99" t="s">
        <v>926</v>
      </c>
      <c r="B135" s="121">
        <f t="shared" si="7"/>
        <v>27888</v>
      </c>
      <c r="C135" s="158">
        <v>7293</v>
      </c>
      <c r="D135" s="158">
        <v>4565</v>
      </c>
      <c r="E135" s="158">
        <v>5012</v>
      </c>
      <c r="F135" s="159">
        <v>880</v>
      </c>
      <c r="G135" s="137">
        <v>220</v>
      </c>
      <c r="H135" s="158">
        <v>264</v>
      </c>
      <c r="I135" s="158">
        <v>3455</v>
      </c>
      <c r="J135" s="158">
        <v>1382</v>
      </c>
      <c r="K135" s="159">
        <v>1462</v>
      </c>
      <c r="L135" s="137"/>
      <c r="M135" s="137">
        <v>1440</v>
      </c>
      <c r="N135" s="158"/>
      <c r="O135" s="158">
        <v>528</v>
      </c>
      <c r="P135" s="159">
        <v>1387</v>
      </c>
    </row>
    <row r="136" spans="1:16" ht="26" customHeight="1" x14ac:dyDescent="0.25">
      <c r="A136" s="99" t="s">
        <v>927</v>
      </c>
      <c r="B136" s="121">
        <f t="shared" si="7"/>
        <v>108100</v>
      </c>
      <c r="C136" s="158">
        <v>348</v>
      </c>
      <c r="D136" s="158"/>
      <c r="E136" s="158">
        <v>5400</v>
      </c>
      <c r="F136" s="159">
        <v>1331</v>
      </c>
      <c r="G136" s="137">
        <v>1209</v>
      </c>
      <c r="H136" s="158">
        <v>531</v>
      </c>
      <c r="I136" s="158">
        <v>1465</v>
      </c>
      <c r="J136" s="158">
        <v>2323</v>
      </c>
      <c r="K136" s="159">
        <v>17179</v>
      </c>
      <c r="L136" s="137">
        <v>4269</v>
      </c>
      <c r="M136" s="137">
        <v>43303</v>
      </c>
      <c r="N136" s="158">
        <v>28748</v>
      </c>
      <c r="O136" s="158">
        <v>1505</v>
      </c>
      <c r="P136" s="159">
        <v>489</v>
      </c>
    </row>
    <row r="137" spans="1:16" ht="26" customHeight="1" x14ac:dyDescent="0.25">
      <c r="A137" s="99" t="s">
        <v>928</v>
      </c>
      <c r="B137" s="121">
        <f t="shared" si="7"/>
        <v>2000</v>
      </c>
      <c r="C137" s="158">
        <v>378</v>
      </c>
      <c r="D137" s="158"/>
      <c r="E137" s="158">
        <v>135</v>
      </c>
      <c r="F137" s="159">
        <v>81</v>
      </c>
      <c r="G137" s="137">
        <v>42</v>
      </c>
      <c r="H137" s="158"/>
      <c r="I137" s="158">
        <v>93</v>
      </c>
      <c r="J137" s="158">
        <v>71</v>
      </c>
      <c r="K137" s="159">
        <v>281</v>
      </c>
      <c r="L137" s="137">
        <v>218</v>
      </c>
      <c r="M137" s="137">
        <v>373</v>
      </c>
      <c r="N137" s="158">
        <v>328</v>
      </c>
      <c r="O137" s="158"/>
      <c r="P137" s="159"/>
    </row>
    <row r="138" spans="1:16" ht="26" customHeight="1" x14ac:dyDescent="0.25">
      <c r="A138" s="99" t="s">
        <v>929</v>
      </c>
      <c r="B138" s="121">
        <f t="shared" si="7"/>
        <v>31</v>
      </c>
      <c r="C138" s="158"/>
      <c r="D138" s="158"/>
      <c r="E138" s="158">
        <v>15</v>
      </c>
      <c r="F138" s="159"/>
      <c r="G138" s="137">
        <v>16</v>
      </c>
      <c r="H138" s="158"/>
      <c r="I138" s="158"/>
      <c r="J138" s="158"/>
      <c r="K138" s="159"/>
      <c r="L138" s="137"/>
      <c r="M138" s="137"/>
      <c r="N138" s="158"/>
      <c r="O138" s="158"/>
      <c r="P138" s="159"/>
    </row>
    <row r="139" spans="1:16" ht="26" customHeight="1" x14ac:dyDescent="0.25">
      <c r="A139" s="99" t="s">
        <v>930</v>
      </c>
      <c r="B139" s="121">
        <f t="shared" si="7"/>
        <v>330</v>
      </c>
      <c r="C139" s="158">
        <v>31</v>
      </c>
      <c r="D139" s="158">
        <v>20</v>
      </c>
      <c r="E139" s="158">
        <v>25</v>
      </c>
      <c r="F139" s="159">
        <v>22</v>
      </c>
      <c r="G139" s="137">
        <v>20</v>
      </c>
      <c r="H139" s="158">
        <v>15</v>
      </c>
      <c r="I139" s="158">
        <v>28</v>
      </c>
      <c r="J139" s="158">
        <v>25</v>
      </c>
      <c r="K139" s="159">
        <v>28</v>
      </c>
      <c r="L139" s="137">
        <v>18</v>
      </c>
      <c r="M139" s="137">
        <v>37</v>
      </c>
      <c r="N139" s="158">
        <v>23</v>
      </c>
      <c r="O139" s="158">
        <v>18</v>
      </c>
      <c r="P139" s="159">
        <v>20</v>
      </c>
    </row>
    <row r="140" spans="1:16" ht="26" customHeight="1" x14ac:dyDescent="0.25">
      <c r="A140" s="99" t="s">
        <v>931</v>
      </c>
      <c r="B140" s="121">
        <f t="shared" si="7"/>
        <v>309</v>
      </c>
      <c r="C140" s="158">
        <v>70</v>
      </c>
      <c r="D140" s="158">
        <v>38</v>
      </c>
      <c r="E140" s="158">
        <v>29</v>
      </c>
      <c r="F140" s="159"/>
      <c r="G140" s="137"/>
      <c r="H140" s="158">
        <v>5</v>
      </c>
      <c r="I140" s="158">
        <v>59</v>
      </c>
      <c r="J140" s="158">
        <v>46</v>
      </c>
      <c r="K140" s="159">
        <v>33</v>
      </c>
      <c r="L140" s="137"/>
      <c r="M140" s="137"/>
      <c r="N140" s="158">
        <v>4</v>
      </c>
      <c r="O140" s="158">
        <v>11</v>
      </c>
      <c r="P140" s="159">
        <v>14</v>
      </c>
    </row>
    <row r="141" spans="1:16" ht="26" customHeight="1" x14ac:dyDescent="0.25">
      <c r="A141" s="99" t="s">
        <v>932</v>
      </c>
      <c r="B141" s="121">
        <f t="shared" si="7"/>
        <v>13560</v>
      </c>
      <c r="C141" s="158">
        <v>153</v>
      </c>
      <c r="D141" s="158">
        <v>2</v>
      </c>
      <c r="E141" s="158">
        <v>808</v>
      </c>
      <c r="F141" s="159">
        <v>249</v>
      </c>
      <c r="G141" s="137">
        <v>263</v>
      </c>
      <c r="H141" s="158">
        <v>118</v>
      </c>
      <c r="I141" s="158">
        <v>294</v>
      </c>
      <c r="J141" s="158">
        <v>406</v>
      </c>
      <c r="K141" s="159">
        <v>2052</v>
      </c>
      <c r="L141" s="137">
        <v>525</v>
      </c>
      <c r="M141" s="137">
        <v>5449</v>
      </c>
      <c r="N141" s="158">
        <v>2772</v>
      </c>
      <c r="O141" s="158">
        <v>201</v>
      </c>
      <c r="P141" s="159">
        <v>268</v>
      </c>
    </row>
    <row r="142" spans="1:16" ht="26" customHeight="1" x14ac:dyDescent="0.25">
      <c r="A142" s="99" t="s">
        <v>933</v>
      </c>
      <c r="B142" s="121">
        <f t="shared" si="7"/>
        <v>1650</v>
      </c>
      <c r="C142" s="158">
        <v>419</v>
      </c>
      <c r="D142" s="158">
        <v>212</v>
      </c>
      <c r="E142" s="158">
        <v>131</v>
      </c>
      <c r="F142" s="159"/>
      <c r="G142" s="137"/>
      <c r="H142" s="158">
        <v>6</v>
      </c>
      <c r="I142" s="158">
        <v>319</v>
      </c>
      <c r="J142" s="158">
        <v>232</v>
      </c>
      <c r="K142" s="159">
        <v>240</v>
      </c>
      <c r="L142" s="137"/>
      <c r="M142" s="137"/>
      <c r="N142" s="158">
        <v>5</v>
      </c>
      <c r="O142" s="158">
        <v>26</v>
      </c>
      <c r="P142" s="159">
        <v>60</v>
      </c>
    </row>
    <row r="143" spans="1:16" ht="26" customHeight="1" x14ac:dyDescent="0.25">
      <c r="A143" s="194" t="s">
        <v>934</v>
      </c>
      <c r="B143" s="195">
        <f t="shared" si="7"/>
        <v>6843</v>
      </c>
      <c r="C143" s="198">
        <v>305</v>
      </c>
      <c r="D143" s="198">
        <v>11</v>
      </c>
      <c r="E143" s="198">
        <v>708</v>
      </c>
      <c r="F143" s="199">
        <v>237</v>
      </c>
      <c r="G143" s="200">
        <v>143</v>
      </c>
      <c r="H143" s="198">
        <v>75</v>
      </c>
      <c r="I143" s="198">
        <v>207</v>
      </c>
      <c r="J143" s="198">
        <v>397</v>
      </c>
      <c r="K143" s="199">
        <v>934</v>
      </c>
      <c r="L143" s="200">
        <v>212</v>
      </c>
      <c r="M143" s="200">
        <v>2162</v>
      </c>
      <c r="N143" s="198">
        <v>1008</v>
      </c>
      <c r="O143" s="198">
        <v>273</v>
      </c>
      <c r="P143" s="199">
        <v>171</v>
      </c>
    </row>
    <row r="144" spans="1:16" ht="26" customHeight="1" x14ac:dyDescent="0.25">
      <c r="A144" s="99" t="s">
        <v>935</v>
      </c>
      <c r="B144" s="121">
        <f t="shared" si="7"/>
        <v>566</v>
      </c>
      <c r="C144" s="158">
        <v>76</v>
      </c>
      <c r="D144" s="158">
        <v>59</v>
      </c>
      <c r="E144" s="158">
        <v>63</v>
      </c>
      <c r="F144" s="159"/>
      <c r="G144" s="137"/>
      <c r="H144" s="158">
        <v>8</v>
      </c>
      <c r="I144" s="158">
        <v>129</v>
      </c>
      <c r="J144" s="158">
        <v>93</v>
      </c>
      <c r="K144" s="159">
        <v>84</v>
      </c>
      <c r="L144" s="137"/>
      <c r="M144" s="137"/>
      <c r="N144" s="158">
        <v>8</v>
      </c>
      <c r="O144" s="158">
        <v>19</v>
      </c>
      <c r="P144" s="159">
        <v>27</v>
      </c>
    </row>
    <row r="145" spans="1:16" ht="26" customHeight="1" x14ac:dyDescent="0.25">
      <c r="A145" s="99" t="s">
        <v>936</v>
      </c>
      <c r="B145" s="121">
        <f t="shared" si="7"/>
        <v>4947</v>
      </c>
      <c r="C145" s="158"/>
      <c r="D145" s="158"/>
      <c r="E145" s="158">
        <v>237</v>
      </c>
      <c r="F145" s="159">
        <v>90</v>
      </c>
      <c r="G145" s="137">
        <v>56</v>
      </c>
      <c r="H145" s="158">
        <v>33</v>
      </c>
      <c r="I145" s="158">
        <v>118</v>
      </c>
      <c r="J145" s="158">
        <v>119</v>
      </c>
      <c r="K145" s="159">
        <v>840</v>
      </c>
      <c r="L145" s="137">
        <v>290</v>
      </c>
      <c r="M145" s="137">
        <v>2114</v>
      </c>
      <c r="N145" s="158">
        <v>935</v>
      </c>
      <c r="O145" s="158">
        <v>56</v>
      </c>
      <c r="P145" s="159">
        <v>59</v>
      </c>
    </row>
    <row r="146" spans="1:16" ht="26" customHeight="1" x14ac:dyDescent="0.25">
      <c r="A146" s="99" t="s">
        <v>937</v>
      </c>
      <c r="B146" s="121">
        <f t="shared" si="7"/>
        <v>4855</v>
      </c>
      <c r="C146" s="158"/>
      <c r="D146" s="158"/>
      <c r="E146" s="158"/>
      <c r="F146" s="159"/>
      <c r="G146" s="137"/>
      <c r="H146" s="158"/>
      <c r="I146" s="158"/>
      <c r="J146" s="158"/>
      <c r="K146" s="159">
        <v>1415</v>
      </c>
      <c r="L146" s="137">
        <v>378</v>
      </c>
      <c r="M146" s="137">
        <v>2255</v>
      </c>
      <c r="N146" s="158">
        <v>807</v>
      </c>
      <c r="O146" s="158"/>
      <c r="P146" s="159"/>
    </row>
    <row r="147" spans="1:16" ht="26" customHeight="1" x14ac:dyDescent="0.25">
      <c r="A147" s="99" t="s">
        <v>938</v>
      </c>
      <c r="B147" s="121">
        <f t="shared" si="7"/>
        <v>672</v>
      </c>
      <c r="C147" s="158">
        <v>161</v>
      </c>
      <c r="D147" s="158">
        <v>85</v>
      </c>
      <c r="E147" s="158">
        <v>59</v>
      </c>
      <c r="F147" s="159"/>
      <c r="G147" s="137"/>
      <c r="H147" s="158">
        <v>9</v>
      </c>
      <c r="I147" s="158">
        <v>137</v>
      </c>
      <c r="J147" s="158">
        <v>91</v>
      </c>
      <c r="K147" s="159">
        <v>75</v>
      </c>
      <c r="L147" s="137"/>
      <c r="M147" s="137"/>
      <c r="N147" s="158">
        <v>7</v>
      </c>
      <c r="O147" s="158">
        <v>20</v>
      </c>
      <c r="P147" s="159">
        <v>28</v>
      </c>
    </row>
    <row r="148" spans="1:16" ht="26" customHeight="1" x14ac:dyDescent="0.25">
      <c r="A148" s="99" t="s">
        <v>939</v>
      </c>
      <c r="B148" s="121">
        <f t="shared" si="7"/>
        <v>428</v>
      </c>
      <c r="C148" s="158">
        <v>95</v>
      </c>
      <c r="D148" s="158">
        <v>40</v>
      </c>
      <c r="E148" s="158">
        <v>44</v>
      </c>
      <c r="F148" s="159"/>
      <c r="G148" s="137"/>
      <c r="H148" s="158">
        <v>6</v>
      </c>
      <c r="I148" s="158">
        <v>82</v>
      </c>
      <c r="J148" s="158">
        <v>48</v>
      </c>
      <c r="K148" s="159">
        <v>63</v>
      </c>
      <c r="L148" s="137"/>
      <c r="M148" s="137"/>
      <c r="N148" s="158">
        <v>7</v>
      </c>
      <c r="O148" s="158">
        <v>18</v>
      </c>
      <c r="P148" s="159">
        <v>25</v>
      </c>
    </row>
    <row r="149" spans="1:16" ht="26" customHeight="1" x14ac:dyDescent="0.25">
      <c r="A149" s="99" t="s">
        <v>940</v>
      </c>
      <c r="B149" s="121">
        <f t="shared" si="7"/>
        <v>1732</v>
      </c>
      <c r="C149" s="158">
        <v>16</v>
      </c>
      <c r="D149" s="158">
        <v>9</v>
      </c>
      <c r="E149" s="158">
        <v>291</v>
      </c>
      <c r="F149" s="159">
        <v>177</v>
      </c>
      <c r="G149" s="137">
        <v>105</v>
      </c>
      <c r="H149" s="158">
        <v>113</v>
      </c>
      <c r="I149" s="158">
        <v>162</v>
      </c>
      <c r="J149" s="158">
        <v>170</v>
      </c>
      <c r="K149" s="159">
        <v>167</v>
      </c>
      <c r="L149" s="137">
        <v>78</v>
      </c>
      <c r="M149" s="137">
        <v>201</v>
      </c>
      <c r="N149" s="158">
        <v>122</v>
      </c>
      <c r="O149" s="158">
        <v>45</v>
      </c>
      <c r="P149" s="159">
        <v>76</v>
      </c>
    </row>
    <row r="150" spans="1:16" ht="26" customHeight="1" x14ac:dyDescent="0.25">
      <c r="A150" s="99" t="s">
        <v>941</v>
      </c>
      <c r="B150" s="121">
        <f t="shared" si="7"/>
        <v>1452</v>
      </c>
      <c r="C150" s="158"/>
      <c r="D150" s="158"/>
      <c r="E150" s="158">
        <v>131</v>
      </c>
      <c r="F150" s="159">
        <v>87</v>
      </c>
      <c r="G150" s="137">
        <v>85</v>
      </c>
      <c r="H150" s="158">
        <v>20</v>
      </c>
      <c r="I150" s="158">
        <v>94</v>
      </c>
      <c r="J150" s="158">
        <v>125</v>
      </c>
      <c r="K150" s="159">
        <v>130</v>
      </c>
      <c r="L150" s="137">
        <v>87</v>
      </c>
      <c r="M150" s="137">
        <v>394</v>
      </c>
      <c r="N150" s="158">
        <v>204</v>
      </c>
      <c r="O150" s="158">
        <v>34</v>
      </c>
      <c r="P150" s="159">
        <v>61</v>
      </c>
    </row>
    <row r="151" spans="1:16" ht="26" customHeight="1" x14ac:dyDescent="0.25">
      <c r="A151" s="99" t="s">
        <v>942</v>
      </c>
      <c r="B151" s="121">
        <f t="shared" si="7"/>
        <v>400</v>
      </c>
      <c r="C151" s="158">
        <v>64</v>
      </c>
      <c r="D151" s="158"/>
      <c r="E151" s="158">
        <v>28</v>
      </c>
      <c r="F151" s="159">
        <v>14</v>
      </c>
      <c r="G151" s="137">
        <v>14</v>
      </c>
      <c r="H151" s="158">
        <v>14</v>
      </c>
      <c r="I151" s="158">
        <v>84</v>
      </c>
      <c r="J151" s="158">
        <v>82</v>
      </c>
      <c r="K151" s="159">
        <v>66</v>
      </c>
      <c r="L151" s="137"/>
      <c r="M151" s="137">
        <v>34</v>
      </c>
      <c r="N151" s="158"/>
      <c r="O151" s="158"/>
      <c r="P151" s="159"/>
    </row>
    <row r="152" spans="1:16" ht="26" customHeight="1" x14ac:dyDescent="0.25">
      <c r="A152" s="99" t="s">
        <v>943</v>
      </c>
      <c r="B152" s="121">
        <f t="shared" si="7"/>
        <v>1705</v>
      </c>
      <c r="C152" s="158"/>
      <c r="D152" s="158"/>
      <c r="E152" s="158">
        <v>186</v>
      </c>
      <c r="F152" s="159">
        <v>126</v>
      </c>
      <c r="G152" s="137">
        <v>114</v>
      </c>
      <c r="H152" s="158">
        <v>72</v>
      </c>
      <c r="I152" s="158">
        <v>106</v>
      </c>
      <c r="J152" s="158">
        <v>142</v>
      </c>
      <c r="K152" s="159">
        <v>206</v>
      </c>
      <c r="L152" s="137">
        <v>102</v>
      </c>
      <c r="M152" s="137">
        <v>360</v>
      </c>
      <c r="N152" s="158">
        <v>166</v>
      </c>
      <c r="O152" s="158">
        <v>56</v>
      </c>
      <c r="P152" s="159">
        <v>69</v>
      </c>
    </row>
    <row r="153" spans="1:16" ht="26" customHeight="1" x14ac:dyDescent="0.25">
      <c r="A153" s="99" t="s">
        <v>944</v>
      </c>
      <c r="B153" s="121">
        <f t="shared" si="7"/>
        <v>580</v>
      </c>
      <c r="C153" s="158">
        <v>8</v>
      </c>
      <c r="D153" s="158"/>
      <c r="E153" s="158">
        <v>11</v>
      </c>
      <c r="F153" s="159"/>
      <c r="G153" s="137">
        <v>3</v>
      </c>
      <c r="H153" s="158"/>
      <c r="I153" s="158">
        <v>283</v>
      </c>
      <c r="J153" s="158">
        <v>119</v>
      </c>
      <c r="K153" s="159">
        <v>99</v>
      </c>
      <c r="L153" s="137">
        <v>9</v>
      </c>
      <c r="M153" s="137">
        <v>11</v>
      </c>
      <c r="N153" s="158">
        <v>9</v>
      </c>
      <c r="O153" s="158">
        <v>28</v>
      </c>
      <c r="P153" s="159"/>
    </row>
    <row r="154" spans="1:16" ht="26" customHeight="1" x14ac:dyDescent="0.25">
      <c r="A154" s="99" t="s">
        <v>945</v>
      </c>
      <c r="B154" s="121">
        <f t="shared" si="7"/>
        <v>500</v>
      </c>
      <c r="C154" s="158">
        <v>60</v>
      </c>
      <c r="D154" s="158">
        <v>20</v>
      </c>
      <c r="E154" s="158">
        <v>40</v>
      </c>
      <c r="F154" s="159">
        <v>40</v>
      </c>
      <c r="G154" s="137">
        <v>40</v>
      </c>
      <c r="H154" s="158">
        <v>40</v>
      </c>
      <c r="I154" s="158">
        <v>40</v>
      </c>
      <c r="J154" s="158">
        <v>40</v>
      </c>
      <c r="K154" s="159">
        <v>50</v>
      </c>
      <c r="L154" s="137">
        <v>30</v>
      </c>
      <c r="M154" s="137"/>
      <c r="N154" s="158">
        <v>40</v>
      </c>
      <c r="O154" s="158">
        <v>30</v>
      </c>
      <c r="P154" s="159">
        <v>30</v>
      </c>
    </row>
    <row r="155" spans="1:16" ht="26" customHeight="1" x14ac:dyDescent="0.25">
      <c r="A155" s="99" t="s">
        <v>946</v>
      </c>
      <c r="B155" s="121">
        <f t="shared" si="7"/>
        <v>97</v>
      </c>
      <c r="C155" s="158"/>
      <c r="D155" s="158"/>
      <c r="E155" s="158">
        <v>17</v>
      </c>
      <c r="F155" s="159">
        <v>10</v>
      </c>
      <c r="G155" s="137">
        <v>6</v>
      </c>
      <c r="H155" s="158">
        <v>6</v>
      </c>
      <c r="I155" s="158">
        <v>16</v>
      </c>
      <c r="J155" s="158">
        <v>7</v>
      </c>
      <c r="K155" s="159">
        <v>10</v>
      </c>
      <c r="L155" s="137">
        <v>10</v>
      </c>
      <c r="M155" s="137">
        <v>3</v>
      </c>
      <c r="N155" s="158">
        <v>4</v>
      </c>
      <c r="O155" s="158">
        <v>5</v>
      </c>
      <c r="P155" s="159">
        <v>3</v>
      </c>
    </row>
    <row r="156" spans="1:16" ht="26" customHeight="1" x14ac:dyDescent="0.25">
      <c r="A156" s="99" t="s">
        <v>947</v>
      </c>
      <c r="B156" s="121">
        <f t="shared" si="7"/>
        <v>1175</v>
      </c>
      <c r="C156" s="158"/>
      <c r="D156" s="158"/>
      <c r="E156" s="158">
        <v>175</v>
      </c>
      <c r="F156" s="159">
        <v>225</v>
      </c>
      <c r="G156" s="137">
        <v>150</v>
      </c>
      <c r="H156" s="158">
        <v>100</v>
      </c>
      <c r="I156" s="158">
        <v>200</v>
      </c>
      <c r="J156" s="158">
        <v>175</v>
      </c>
      <c r="K156" s="159"/>
      <c r="L156" s="137"/>
      <c r="M156" s="137"/>
      <c r="N156" s="158"/>
      <c r="O156" s="158">
        <v>100</v>
      </c>
      <c r="P156" s="159">
        <v>50</v>
      </c>
    </row>
    <row r="157" spans="1:16" ht="26" customHeight="1" x14ac:dyDescent="0.25">
      <c r="A157" s="99" t="s">
        <v>948</v>
      </c>
      <c r="B157" s="121">
        <f t="shared" si="7"/>
        <v>600</v>
      </c>
      <c r="C157" s="158"/>
      <c r="D157" s="158"/>
      <c r="E157" s="158">
        <v>14</v>
      </c>
      <c r="F157" s="159">
        <v>2</v>
      </c>
      <c r="G157" s="137">
        <v>9</v>
      </c>
      <c r="H157" s="158"/>
      <c r="I157" s="158"/>
      <c r="J157" s="158"/>
      <c r="K157" s="159">
        <v>30</v>
      </c>
      <c r="L157" s="137">
        <v>55</v>
      </c>
      <c r="M157" s="137">
        <v>280</v>
      </c>
      <c r="N157" s="158">
        <v>209</v>
      </c>
      <c r="O157" s="158"/>
      <c r="P157" s="159">
        <v>1</v>
      </c>
    </row>
    <row r="158" spans="1:16" ht="26" customHeight="1" x14ac:dyDescent="0.25">
      <c r="A158" s="99" t="s">
        <v>949</v>
      </c>
      <c r="B158" s="121">
        <f t="shared" si="7"/>
        <v>10555</v>
      </c>
      <c r="C158" s="158"/>
      <c r="D158" s="158"/>
      <c r="E158" s="158">
        <v>330</v>
      </c>
      <c r="F158" s="159">
        <v>78</v>
      </c>
      <c r="G158" s="137">
        <v>276</v>
      </c>
      <c r="H158" s="158"/>
      <c r="I158" s="158"/>
      <c r="J158" s="158"/>
      <c r="K158" s="159">
        <v>534</v>
      </c>
      <c r="L158" s="137">
        <v>1069</v>
      </c>
      <c r="M158" s="137">
        <v>4632</v>
      </c>
      <c r="N158" s="158">
        <v>3420</v>
      </c>
      <c r="O158" s="158"/>
      <c r="P158" s="159">
        <v>216</v>
      </c>
    </row>
    <row r="159" spans="1:16" ht="26" customHeight="1" x14ac:dyDescent="0.25">
      <c r="A159" s="99" t="s">
        <v>950</v>
      </c>
      <c r="B159" s="121">
        <f t="shared" si="7"/>
        <v>1000</v>
      </c>
      <c r="C159" s="158">
        <v>40</v>
      </c>
      <c r="D159" s="158">
        <v>20</v>
      </c>
      <c r="E159" s="158">
        <v>67</v>
      </c>
      <c r="F159" s="159">
        <v>31</v>
      </c>
      <c r="G159" s="137">
        <v>184</v>
      </c>
      <c r="H159" s="158">
        <v>60</v>
      </c>
      <c r="I159" s="158">
        <v>110</v>
      </c>
      <c r="J159" s="158">
        <v>50</v>
      </c>
      <c r="K159" s="159">
        <v>95</v>
      </c>
      <c r="L159" s="137">
        <v>33</v>
      </c>
      <c r="M159" s="137">
        <v>150</v>
      </c>
      <c r="N159" s="158">
        <v>109</v>
      </c>
      <c r="O159" s="158">
        <v>10</v>
      </c>
      <c r="P159" s="159">
        <v>41</v>
      </c>
    </row>
    <row r="160" spans="1:16" ht="26" customHeight="1" x14ac:dyDescent="0.25">
      <c r="A160" s="99" t="s">
        <v>951</v>
      </c>
      <c r="B160" s="121">
        <f t="shared" si="7"/>
        <v>2160</v>
      </c>
      <c r="C160" s="158"/>
      <c r="D160" s="158"/>
      <c r="E160" s="158">
        <v>113</v>
      </c>
      <c r="F160" s="159">
        <v>97</v>
      </c>
      <c r="G160" s="137">
        <v>97</v>
      </c>
      <c r="H160" s="158">
        <v>103</v>
      </c>
      <c r="I160" s="158">
        <v>55</v>
      </c>
      <c r="J160" s="158"/>
      <c r="K160" s="159">
        <v>164</v>
      </c>
      <c r="L160" s="137">
        <v>167</v>
      </c>
      <c r="M160" s="137">
        <v>721</v>
      </c>
      <c r="N160" s="158">
        <v>529</v>
      </c>
      <c r="O160" s="158"/>
      <c r="P160" s="159">
        <v>114</v>
      </c>
    </row>
    <row r="161" spans="1:16" ht="26" customHeight="1" x14ac:dyDescent="0.25">
      <c r="A161" s="99" t="s">
        <v>952</v>
      </c>
      <c r="B161" s="121">
        <f t="shared" si="7"/>
        <v>1325</v>
      </c>
      <c r="C161" s="158">
        <v>215</v>
      </c>
      <c r="D161" s="158">
        <v>20</v>
      </c>
      <c r="E161" s="158">
        <v>260</v>
      </c>
      <c r="F161" s="159">
        <v>60</v>
      </c>
      <c r="G161" s="137">
        <v>260</v>
      </c>
      <c r="H161" s="158">
        <v>40</v>
      </c>
      <c r="I161" s="158">
        <v>60</v>
      </c>
      <c r="J161" s="158">
        <v>60</v>
      </c>
      <c r="K161" s="159">
        <v>60</v>
      </c>
      <c r="L161" s="137">
        <v>40</v>
      </c>
      <c r="M161" s="137">
        <v>60</v>
      </c>
      <c r="N161" s="158">
        <v>110</v>
      </c>
      <c r="O161" s="158">
        <v>40</v>
      </c>
      <c r="P161" s="159">
        <v>40</v>
      </c>
    </row>
    <row r="162" spans="1:16" ht="26" customHeight="1" x14ac:dyDescent="0.25">
      <c r="A162" s="99" t="s">
        <v>953</v>
      </c>
      <c r="B162" s="121">
        <f t="shared" si="7"/>
        <v>150</v>
      </c>
      <c r="C162" s="158">
        <v>80</v>
      </c>
      <c r="D162" s="158"/>
      <c r="E162" s="158">
        <v>10</v>
      </c>
      <c r="F162" s="159"/>
      <c r="G162" s="137"/>
      <c r="H162" s="158">
        <v>10</v>
      </c>
      <c r="I162" s="158">
        <v>30</v>
      </c>
      <c r="J162" s="158"/>
      <c r="K162" s="159">
        <v>10</v>
      </c>
      <c r="L162" s="137"/>
      <c r="M162" s="137"/>
      <c r="N162" s="158"/>
      <c r="O162" s="158"/>
      <c r="P162" s="159">
        <v>10</v>
      </c>
    </row>
    <row r="163" spans="1:16" ht="26" customHeight="1" x14ac:dyDescent="0.25">
      <c r="A163" s="99" t="s">
        <v>954</v>
      </c>
      <c r="B163" s="121">
        <f t="shared" si="7"/>
        <v>200</v>
      </c>
      <c r="C163" s="158"/>
      <c r="D163" s="158"/>
      <c r="E163" s="158"/>
      <c r="F163" s="159"/>
      <c r="G163" s="137"/>
      <c r="H163" s="158">
        <v>200</v>
      </c>
      <c r="I163" s="158"/>
      <c r="J163" s="158"/>
      <c r="K163" s="159"/>
      <c r="L163" s="137"/>
      <c r="M163" s="137"/>
      <c r="N163" s="158"/>
      <c r="O163" s="158"/>
      <c r="P163" s="159"/>
    </row>
    <row r="164" spans="1:16" ht="26" customHeight="1" x14ac:dyDescent="0.25">
      <c r="A164" s="99" t="s">
        <v>955</v>
      </c>
      <c r="B164" s="121">
        <f t="shared" si="7"/>
        <v>1060</v>
      </c>
      <c r="C164" s="158"/>
      <c r="D164" s="158"/>
      <c r="E164" s="158">
        <v>90</v>
      </c>
      <c r="F164" s="159">
        <v>90</v>
      </c>
      <c r="G164" s="137">
        <v>51</v>
      </c>
      <c r="H164" s="158">
        <v>27</v>
      </c>
      <c r="I164" s="158">
        <v>84</v>
      </c>
      <c r="J164" s="158">
        <v>104</v>
      </c>
      <c r="K164" s="159">
        <v>193</v>
      </c>
      <c r="L164" s="137">
        <v>28</v>
      </c>
      <c r="M164" s="137">
        <v>270</v>
      </c>
      <c r="N164" s="158">
        <v>82</v>
      </c>
      <c r="O164" s="158">
        <v>22</v>
      </c>
      <c r="P164" s="159">
        <v>19</v>
      </c>
    </row>
    <row r="165" spans="1:16" ht="26" customHeight="1" x14ac:dyDescent="0.25">
      <c r="A165" s="99" t="s">
        <v>956</v>
      </c>
      <c r="B165" s="121">
        <f t="shared" si="7"/>
        <v>21779</v>
      </c>
      <c r="C165" s="158">
        <v>515</v>
      </c>
      <c r="D165" s="158">
        <v>103</v>
      </c>
      <c r="E165" s="158">
        <v>1745</v>
      </c>
      <c r="F165" s="159">
        <v>912</v>
      </c>
      <c r="G165" s="137"/>
      <c r="H165" s="158">
        <v>2019</v>
      </c>
      <c r="I165" s="158">
        <v>9270</v>
      </c>
      <c r="J165" s="158">
        <v>2580</v>
      </c>
      <c r="K165" s="159"/>
      <c r="L165" s="137"/>
      <c r="M165" s="137"/>
      <c r="N165" s="158"/>
      <c r="O165" s="158">
        <v>3605</v>
      </c>
      <c r="P165" s="159">
        <v>1030</v>
      </c>
    </row>
    <row r="166" spans="1:16" ht="26" customHeight="1" x14ac:dyDescent="0.25">
      <c r="A166" s="99" t="s">
        <v>957</v>
      </c>
      <c r="B166" s="121">
        <f t="shared" si="7"/>
        <v>9334</v>
      </c>
      <c r="C166" s="158"/>
      <c r="D166" s="158"/>
      <c r="E166" s="158">
        <v>583</v>
      </c>
      <c r="F166" s="159">
        <v>292</v>
      </c>
      <c r="G166" s="137">
        <v>583</v>
      </c>
      <c r="H166" s="158"/>
      <c r="I166" s="158"/>
      <c r="J166" s="158"/>
      <c r="K166" s="159">
        <v>583</v>
      </c>
      <c r="L166" s="137">
        <v>1167</v>
      </c>
      <c r="M166" s="137">
        <v>3500</v>
      </c>
      <c r="N166" s="158">
        <v>2334</v>
      </c>
      <c r="O166" s="158"/>
      <c r="P166" s="159">
        <v>292</v>
      </c>
    </row>
    <row r="167" spans="1:16" ht="26" customHeight="1" x14ac:dyDescent="0.25">
      <c r="A167" s="99" t="s">
        <v>958</v>
      </c>
      <c r="B167" s="121">
        <f t="shared" si="7"/>
        <v>12866</v>
      </c>
      <c r="C167" s="158">
        <v>288</v>
      </c>
      <c r="D167" s="158">
        <v>144</v>
      </c>
      <c r="E167" s="158">
        <v>2354</v>
      </c>
      <c r="F167" s="159">
        <v>2016</v>
      </c>
      <c r="G167" s="137">
        <v>720</v>
      </c>
      <c r="H167" s="158">
        <v>1008</v>
      </c>
      <c r="I167" s="158">
        <v>2160</v>
      </c>
      <c r="J167" s="158">
        <v>2448</v>
      </c>
      <c r="K167" s="159">
        <v>1008</v>
      </c>
      <c r="L167" s="137"/>
      <c r="M167" s="137"/>
      <c r="N167" s="158"/>
      <c r="O167" s="158">
        <v>432</v>
      </c>
      <c r="P167" s="159">
        <v>288</v>
      </c>
    </row>
    <row r="168" spans="1:16" ht="26" customHeight="1" x14ac:dyDescent="0.25">
      <c r="A168" s="99" t="s">
        <v>959</v>
      </c>
      <c r="B168" s="121">
        <f t="shared" si="7"/>
        <v>5884</v>
      </c>
      <c r="C168" s="158"/>
      <c r="D168" s="158"/>
      <c r="E168" s="158">
        <v>324</v>
      </c>
      <c r="F168" s="159">
        <v>162</v>
      </c>
      <c r="G168" s="137">
        <v>324</v>
      </c>
      <c r="H168" s="158"/>
      <c r="I168" s="158"/>
      <c r="J168" s="158"/>
      <c r="K168" s="159">
        <v>324</v>
      </c>
      <c r="L168" s="137">
        <v>688</v>
      </c>
      <c r="M168" s="137">
        <v>2324</v>
      </c>
      <c r="N168" s="158">
        <v>1576</v>
      </c>
      <c r="O168" s="158"/>
      <c r="P168" s="159">
        <v>162</v>
      </c>
    </row>
    <row r="169" spans="1:16" ht="26" customHeight="1" x14ac:dyDescent="0.25">
      <c r="A169" s="99" t="s">
        <v>960</v>
      </c>
      <c r="B169" s="121">
        <f t="shared" si="7"/>
        <v>680</v>
      </c>
      <c r="C169" s="158"/>
      <c r="D169" s="158"/>
      <c r="E169" s="158">
        <v>16</v>
      </c>
      <c r="F169" s="159">
        <v>2</v>
      </c>
      <c r="G169" s="137">
        <v>10</v>
      </c>
      <c r="H169" s="158"/>
      <c r="I169" s="158"/>
      <c r="J169" s="158"/>
      <c r="K169" s="159">
        <v>34</v>
      </c>
      <c r="L169" s="137">
        <v>63</v>
      </c>
      <c r="M169" s="137">
        <v>318</v>
      </c>
      <c r="N169" s="158">
        <v>236</v>
      </c>
      <c r="O169" s="158"/>
      <c r="P169" s="159">
        <v>1</v>
      </c>
    </row>
    <row r="170" spans="1:16" ht="26" customHeight="1" x14ac:dyDescent="0.25">
      <c r="A170" s="99" t="s">
        <v>961</v>
      </c>
      <c r="B170" s="121">
        <f t="shared" si="7"/>
        <v>570</v>
      </c>
      <c r="C170" s="158"/>
      <c r="D170" s="158"/>
      <c r="E170" s="158">
        <v>80</v>
      </c>
      <c r="F170" s="159">
        <v>60</v>
      </c>
      <c r="G170" s="137">
        <v>60</v>
      </c>
      <c r="H170" s="158">
        <v>40</v>
      </c>
      <c r="I170" s="158">
        <v>80</v>
      </c>
      <c r="J170" s="158">
        <v>80</v>
      </c>
      <c r="K170" s="159">
        <v>80</v>
      </c>
      <c r="L170" s="137"/>
      <c r="M170" s="137"/>
      <c r="N170" s="158"/>
      <c r="O170" s="158">
        <v>50</v>
      </c>
      <c r="P170" s="159">
        <v>40</v>
      </c>
    </row>
    <row r="171" spans="1:16" ht="26" customHeight="1" x14ac:dyDescent="0.25">
      <c r="A171" s="194" t="s">
        <v>962</v>
      </c>
      <c r="B171" s="195">
        <f t="shared" si="7"/>
        <v>42241</v>
      </c>
      <c r="C171" s="198">
        <v>88</v>
      </c>
      <c r="D171" s="198">
        <v>27</v>
      </c>
      <c r="E171" s="198">
        <v>6060</v>
      </c>
      <c r="F171" s="199">
        <v>3868</v>
      </c>
      <c r="G171" s="200">
        <v>1663</v>
      </c>
      <c r="H171" s="198">
        <v>491</v>
      </c>
      <c r="I171" s="198">
        <v>5888</v>
      </c>
      <c r="J171" s="198">
        <v>2380</v>
      </c>
      <c r="K171" s="199">
        <v>6083</v>
      </c>
      <c r="L171" s="200">
        <v>1239</v>
      </c>
      <c r="M171" s="200">
        <v>10626</v>
      </c>
      <c r="N171" s="198">
        <v>3317</v>
      </c>
      <c r="O171" s="198">
        <v>43</v>
      </c>
      <c r="P171" s="199">
        <v>468</v>
      </c>
    </row>
    <row r="172" spans="1:16" ht="26" customHeight="1" x14ac:dyDescent="0.25">
      <c r="A172" s="99" t="s">
        <v>963</v>
      </c>
      <c r="B172" s="121">
        <f t="shared" si="7"/>
        <v>1000</v>
      </c>
      <c r="C172" s="158"/>
      <c r="D172" s="158"/>
      <c r="E172" s="158"/>
      <c r="F172" s="159"/>
      <c r="G172" s="137"/>
      <c r="H172" s="158"/>
      <c r="I172" s="158">
        <v>500</v>
      </c>
      <c r="J172" s="158">
        <v>40</v>
      </c>
      <c r="K172" s="159">
        <v>300</v>
      </c>
      <c r="L172" s="137"/>
      <c r="M172" s="137"/>
      <c r="N172" s="158"/>
      <c r="O172" s="158">
        <v>160</v>
      </c>
      <c r="P172" s="159"/>
    </row>
    <row r="173" spans="1:16" ht="26" customHeight="1" x14ac:dyDescent="0.25">
      <c r="A173" s="99" t="s">
        <v>964</v>
      </c>
      <c r="B173" s="121">
        <f t="shared" si="7"/>
        <v>3453</v>
      </c>
      <c r="C173" s="158"/>
      <c r="D173" s="158"/>
      <c r="E173" s="158">
        <v>83</v>
      </c>
      <c r="F173" s="159">
        <v>12</v>
      </c>
      <c r="G173" s="137">
        <v>60</v>
      </c>
      <c r="H173" s="158"/>
      <c r="I173" s="158"/>
      <c r="J173" s="158"/>
      <c r="K173" s="159">
        <v>186</v>
      </c>
      <c r="L173" s="137">
        <v>354</v>
      </c>
      <c r="M173" s="137">
        <v>1534</v>
      </c>
      <c r="N173" s="158">
        <v>1215</v>
      </c>
      <c r="O173" s="158"/>
      <c r="P173" s="159">
        <v>9</v>
      </c>
    </row>
    <row r="174" spans="1:16" ht="26" customHeight="1" x14ac:dyDescent="0.25">
      <c r="A174" s="99" t="s">
        <v>965</v>
      </c>
      <c r="B174" s="121">
        <f t="shared" si="7"/>
        <v>6374</v>
      </c>
      <c r="C174" s="158">
        <v>128</v>
      </c>
      <c r="D174" s="158">
        <v>64</v>
      </c>
      <c r="E174" s="158">
        <v>1330</v>
      </c>
      <c r="F174" s="159">
        <v>750</v>
      </c>
      <c r="G174" s="137">
        <v>190</v>
      </c>
      <c r="H174" s="158">
        <v>290</v>
      </c>
      <c r="I174" s="158">
        <v>1780</v>
      </c>
      <c r="J174" s="158">
        <v>890</v>
      </c>
      <c r="K174" s="159"/>
      <c r="L174" s="137">
        <v>372</v>
      </c>
      <c r="M174" s="137"/>
      <c r="N174" s="158"/>
      <c r="O174" s="158">
        <v>290</v>
      </c>
      <c r="P174" s="159">
        <v>290</v>
      </c>
    </row>
    <row r="175" spans="1:16" ht="26" customHeight="1" x14ac:dyDescent="0.25">
      <c r="A175" s="99" t="s">
        <v>966</v>
      </c>
      <c r="B175" s="121">
        <f t="shared" si="7"/>
        <v>1648</v>
      </c>
      <c r="C175" s="158">
        <v>133</v>
      </c>
      <c r="D175" s="158"/>
      <c r="E175" s="158">
        <v>230</v>
      </c>
      <c r="F175" s="159">
        <v>180</v>
      </c>
      <c r="G175" s="137">
        <v>70</v>
      </c>
      <c r="H175" s="158">
        <v>20</v>
      </c>
      <c r="I175" s="158">
        <v>345</v>
      </c>
      <c r="J175" s="158">
        <v>200</v>
      </c>
      <c r="K175" s="159">
        <v>60</v>
      </c>
      <c r="L175" s="137"/>
      <c r="M175" s="137">
        <v>10</v>
      </c>
      <c r="N175" s="158">
        <v>40</v>
      </c>
      <c r="O175" s="158">
        <v>190</v>
      </c>
      <c r="P175" s="159">
        <v>170</v>
      </c>
    </row>
    <row r="176" spans="1:16" ht="26" customHeight="1" x14ac:dyDescent="0.25">
      <c r="A176" s="99" t="s">
        <v>967</v>
      </c>
      <c r="B176" s="121">
        <f t="shared" si="7"/>
        <v>2000</v>
      </c>
      <c r="C176" s="158">
        <v>125</v>
      </c>
      <c r="D176" s="158"/>
      <c r="E176" s="158">
        <v>375</v>
      </c>
      <c r="F176" s="159">
        <v>250</v>
      </c>
      <c r="G176" s="137">
        <v>250</v>
      </c>
      <c r="H176" s="158">
        <v>125</v>
      </c>
      <c r="I176" s="158">
        <v>250</v>
      </c>
      <c r="J176" s="158">
        <v>250</v>
      </c>
      <c r="K176" s="159">
        <v>250</v>
      </c>
      <c r="L176" s="137"/>
      <c r="M176" s="137"/>
      <c r="N176" s="158"/>
      <c r="O176" s="158"/>
      <c r="P176" s="159">
        <v>125</v>
      </c>
    </row>
    <row r="177" spans="1:16" ht="26" customHeight="1" x14ac:dyDescent="0.25">
      <c r="A177" s="99" t="s">
        <v>968</v>
      </c>
      <c r="B177" s="121">
        <f t="shared" si="7"/>
        <v>1000</v>
      </c>
      <c r="C177" s="158"/>
      <c r="D177" s="158"/>
      <c r="E177" s="158">
        <v>24</v>
      </c>
      <c r="F177" s="159">
        <v>4</v>
      </c>
      <c r="G177" s="137">
        <v>15</v>
      </c>
      <c r="H177" s="158"/>
      <c r="I177" s="158"/>
      <c r="J177" s="158"/>
      <c r="K177" s="159">
        <v>49</v>
      </c>
      <c r="L177" s="137">
        <v>92</v>
      </c>
      <c r="M177" s="137">
        <v>466</v>
      </c>
      <c r="N177" s="158">
        <v>348</v>
      </c>
      <c r="O177" s="158"/>
      <c r="P177" s="159">
        <v>2</v>
      </c>
    </row>
    <row r="178" spans="1:16" ht="26" customHeight="1" x14ac:dyDescent="0.25">
      <c r="A178" s="99" t="s">
        <v>969</v>
      </c>
      <c r="B178" s="121">
        <f t="shared" si="7"/>
        <v>1700</v>
      </c>
      <c r="C178" s="158"/>
      <c r="D178" s="158"/>
      <c r="E178" s="158">
        <v>350</v>
      </c>
      <c r="F178" s="159">
        <v>250</v>
      </c>
      <c r="G178" s="137">
        <v>250</v>
      </c>
      <c r="H178" s="158"/>
      <c r="I178" s="158">
        <v>600</v>
      </c>
      <c r="J178" s="158">
        <v>250</v>
      </c>
      <c r="K178" s="159"/>
      <c r="L178" s="137"/>
      <c r="M178" s="137"/>
      <c r="N178" s="158"/>
      <c r="O178" s="158"/>
      <c r="P178" s="159"/>
    </row>
    <row r="179" spans="1:16" ht="26" customHeight="1" x14ac:dyDescent="0.25">
      <c r="A179" s="99" t="s">
        <v>970</v>
      </c>
      <c r="B179" s="121">
        <f t="shared" si="7"/>
        <v>1000</v>
      </c>
      <c r="C179" s="158"/>
      <c r="D179" s="158"/>
      <c r="E179" s="158">
        <v>24</v>
      </c>
      <c r="F179" s="159">
        <v>4</v>
      </c>
      <c r="G179" s="137">
        <v>15</v>
      </c>
      <c r="H179" s="158"/>
      <c r="I179" s="158"/>
      <c r="J179" s="158"/>
      <c r="K179" s="159">
        <v>49</v>
      </c>
      <c r="L179" s="137">
        <v>92</v>
      </c>
      <c r="M179" s="137">
        <v>466</v>
      </c>
      <c r="N179" s="158">
        <v>348</v>
      </c>
      <c r="O179" s="158"/>
      <c r="P179" s="159">
        <v>2</v>
      </c>
    </row>
    <row r="180" spans="1:16" ht="26" customHeight="1" x14ac:dyDescent="0.25">
      <c r="A180" s="99" t="s">
        <v>971</v>
      </c>
      <c r="B180" s="121">
        <f t="shared" si="7"/>
        <v>2560</v>
      </c>
      <c r="C180" s="158"/>
      <c r="D180" s="158"/>
      <c r="E180" s="158">
        <v>500</v>
      </c>
      <c r="F180" s="159">
        <v>300</v>
      </c>
      <c r="G180" s="137">
        <v>500</v>
      </c>
      <c r="H180" s="158"/>
      <c r="I180" s="158">
        <v>580</v>
      </c>
      <c r="J180" s="158">
        <v>300</v>
      </c>
      <c r="K180" s="159">
        <v>380</v>
      </c>
      <c r="L180" s="137"/>
      <c r="M180" s="137"/>
      <c r="N180" s="158"/>
      <c r="O180" s="158"/>
      <c r="P180" s="159"/>
    </row>
    <row r="181" spans="1:16" ht="26" customHeight="1" x14ac:dyDescent="0.25">
      <c r="A181" s="99" t="s">
        <v>972</v>
      </c>
      <c r="B181" s="121">
        <f t="shared" si="7"/>
        <v>1563</v>
      </c>
      <c r="C181" s="158"/>
      <c r="D181" s="158"/>
      <c r="E181" s="158">
        <v>37</v>
      </c>
      <c r="F181" s="159">
        <v>5</v>
      </c>
      <c r="G181" s="137">
        <v>24</v>
      </c>
      <c r="H181" s="158"/>
      <c r="I181" s="158"/>
      <c r="J181" s="158"/>
      <c r="K181" s="159">
        <v>77</v>
      </c>
      <c r="L181" s="137">
        <v>145</v>
      </c>
      <c r="M181" s="137">
        <v>728</v>
      </c>
      <c r="N181" s="158">
        <v>544</v>
      </c>
      <c r="O181" s="158"/>
      <c r="P181" s="159">
        <v>3</v>
      </c>
    </row>
    <row r="182" spans="1:16" ht="26" customHeight="1" x14ac:dyDescent="0.25">
      <c r="A182" s="99" t="s">
        <v>973</v>
      </c>
      <c r="B182" s="121">
        <f t="shared" si="7"/>
        <v>1650</v>
      </c>
      <c r="C182" s="158">
        <v>40</v>
      </c>
      <c r="D182" s="158">
        <v>25</v>
      </c>
      <c r="E182" s="158">
        <v>230</v>
      </c>
      <c r="F182" s="159">
        <v>90</v>
      </c>
      <c r="G182" s="137">
        <v>90</v>
      </c>
      <c r="H182" s="158">
        <v>45</v>
      </c>
      <c r="I182" s="158">
        <v>155</v>
      </c>
      <c r="J182" s="158">
        <v>290</v>
      </c>
      <c r="K182" s="159">
        <v>260</v>
      </c>
      <c r="L182" s="137">
        <v>40</v>
      </c>
      <c r="M182" s="137">
        <v>125</v>
      </c>
      <c r="N182" s="158">
        <v>90</v>
      </c>
      <c r="O182" s="158">
        <v>50</v>
      </c>
      <c r="P182" s="159">
        <v>120</v>
      </c>
    </row>
    <row r="183" spans="1:16" ht="26" customHeight="1" x14ac:dyDescent="0.25">
      <c r="A183" s="99" t="s">
        <v>974</v>
      </c>
      <c r="B183" s="121">
        <f t="shared" si="7"/>
        <v>2700</v>
      </c>
      <c r="C183" s="158"/>
      <c r="D183" s="158"/>
      <c r="E183" s="158"/>
      <c r="F183" s="159"/>
      <c r="G183" s="137"/>
      <c r="H183" s="158"/>
      <c r="I183" s="158"/>
      <c r="J183" s="158"/>
      <c r="K183" s="159">
        <v>660</v>
      </c>
      <c r="L183" s="137">
        <v>220</v>
      </c>
      <c r="M183" s="137">
        <v>1070</v>
      </c>
      <c r="N183" s="158">
        <v>750</v>
      </c>
      <c r="O183" s="158"/>
      <c r="P183" s="159"/>
    </row>
    <row r="184" spans="1:16" ht="26" customHeight="1" x14ac:dyDescent="0.25">
      <c r="A184" s="99" t="s">
        <v>975</v>
      </c>
      <c r="B184" s="121">
        <f t="shared" si="7"/>
        <v>2410</v>
      </c>
      <c r="C184" s="158"/>
      <c r="D184" s="158"/>
      <c r="E184" s="158">
        <v>57</v>
      </c>
      <c r="F184" s="159">
        <v>8</v>
      </c>
      <c r="G184" s="137">
        <v>37</v>
      </c>
      <c r="H184" s="158"/>
      <c r="I184" s="158"/>
      <c r="J184" s="158"/>
      <c r="K184" s="159">
        <v>119</v>
      </c>
      <c r="L184" s="137">
        <v>222</v>
      </c>
      <c r="M184" s="137">
        <v>1125</v>
      </c>
      <c r="N184" s="158">
        <v>837</v>
      </c>
      <c r="O184" s="158"/>
      <c r="P184" s="159">
        <v>5</v>
      </c>
    </row>
    <row r="185" spans="1:16" ht="26" customHeight="1" x14ac:dyDescent="0.25">
      <c r="A185" s="99" t="s">
        <v>976</v>
      </c>
      <c r="B185" s="121">
        <f t="shared" si="7"/>
        <v>3000</v>
      </c>
      <c r="C185" s="158"/>
      <c r="D185" s="158"/>
      <c r="E185" s="158"/>
      <c r="F185" s="159"/>
      <c r="G185" s="137"/>
      <c r="H185" s="158"/>
      <c r="I185" s="158"/>
      <c r="J185" s="158">
        <v>3000</v>
      </c>
      <c r="K185" s="159"/>
      <c r="L185" s="137"/>
      <c r="M185" s="137"/>
      <c r="N185" s="158"/>
      <c r="O185" s="158"/>
      <c r="P185" s="159"/>
    </row>
    <row r="186" spans="1:16" ht="26" customHeight="1" x14ac:dyDescent="0.25">
      <c r="A186" s="99" t="s">
        <v>977</v>
      </c>
      <c r="B186" s="121">
        <f t="shared" si="7"/>
        <v>14355</v>
      </c>
      <c r="C186" s="158"/>
      <c r="D186" s="158"/>
      <c r="E186" s="158">
        <v>616</v>
      </c>
      <c r="F186" s="159"/>
      <c r="G186" s="137">
        <v>230</v>
      </c>
      <c r="H186" s="158"/>
      <c r="I186" s="158">
        <v>220</v>
      </c>
      <c r="J186" s="158">
        <v>1446</v>
      </c>
      <c r="K186" s="159">
        <v>6612</v>
      </c>
      <c r="L186" s="137">
        <v>235</v>
      </c>
      <c r="M186" s="137">
        <v>2111</v>
      </c>
      <c r="N186" s="158">
        <v>2440</v>
      </c>
      <c r="O186" s="158">
        <v>305</v>
      </c>
      <c r="P186" s="159">
        <v>140</v>
      </c>
    </row>
    <row r="187" spans="1:16" ht="26" customHeight="1" x14ac:dyDescent="0.25">
      <c r="A187" s="99" t="s">
        <v>978</v>
      </c>
      <c r="B187" s="121">
        <f t="shared" si="7"/>
        <v>970</v>
      </c>
      <c r="C187" s="158">
        <v>90</v>
      </c>
      <c r="D187" s="158">
        <v>10</v>
      </c>
      <c r="E187" s="158">
        <v>115</v>
      </c>
      <c r="F187" s="159">
        <v>65</v>
      </c>
      <c r="G187" s="137">
        <v>65</v>
      </c>
      <c r="H187" s="158">
        <v>50</v>
      </c>
      <c r="I187" s="158">
        <v>40</v>
      </c>
      <c r="J187" s="158">
        <v>155</v>
      </c>
      <c r="K187" s="159">
        <v>140</v>
      </c>
      <c r="L187" s="137">
        <v>50</v>
      </c>
      <c r="M187" s="137">
        <v>55</v>
      </c>
      <c r="N187" s="158">
        <v>40</v>
      </c>
      <c r="O187" s="158">
        <v>10</v>
      </c>
      <c r="P187" s="159">
        <v>85</v>
      </c>
    </row>
    <row r="188" spans="1:16" ht="26" customHeight="1" x14ac:dyDescent="0.25">
      <c r="A188" s="99" t="s">
        <v>979</v>
      </c>
      <c r="B188" s="121">
        <f t="shared" si="7"/>
        <v>10000</v>
      </c>
      <c r="C188" s="158">
        <v>428</v>
      </c>
      <c r="D188" s="158">
        <v>44</v>
      </c>
      <c r="E188" s="158">
        <v>826</v>
      </c>
      <c r="F188" s="159">
        <v>296</v>
      </c>
      <c r="G188" s="137">
        <v>200</v>
      </c>
      <c r="H188" s="158">
        <v>118</v>
      </c>
      <c r="I188" s="158">
        <v>338</v>
      </c>
      <c r="J188" s="158">
        <v>368</v>
      </c>
      <c r="K188" s="159">
        <v>1051</v>
      </c>
      <c r="L188" s="137">
        <v>507</v>
      </c>
      <c r="M188" s="137">
        <v>3535</v>
      </c>
      <c r="N188" s="158">
        <v>1929</v>
      </c>
      <c r="O188" s="158">
        <v>210</v>
      </c>
      <c r="P188" s="159">
        <v>150</v>
      </c>
    </row>
    <row r="189" spans="1:16" ht="26" customHeight="1" x14ac:dyDescent="0.25">
      <c r="A189" s="99" t="s">
        <v>980</v>
      </c>
      <c r="B189" s="121">
        <f t="shared" si="7"/>
        <v>2608</v>
      </c>
      <c r="C189" s="158">
        <v>0</v>
      </c>
      <c r="D189" s="158">
        <v>0</v>
      </c>
      <c r="E189" s="158">
        <v>217</v>
      </c>
      <c r="F189" s="159">
        <v>78</v>
      </c>
      <c r="G189" s="137">
        <v>49</v>
      </c>
      <c r="H189" s="158">
        <v>32</v>
      </c>
      <c r="I189" s="158">
        <v>122</v>
      </c>
      <c r="J189" s="158">
        <v>27</v>
      </c>
      <c r="K189" s="159">
        <v>145</v>
      </c>
      <c r="L189" s="137">
        <v>88</v>
      </c>
      <c r="M189" s="137">
        <v>1331</v>
      </c>
      <c r="N189" s="158">
        <v>327</v>
      </c>
      <c r="O189" s="158">
        <v>132</v>
      </c>
      <c r="P189" s="159">
        <v>60</v>
      </c>
    </row>
    <row r="190" spans="1:16" ht="26" customHeight="1" x14ac:dyDescent="0.25">
      <c r="A190" s="99" t="s">
        <v>981</v>
      </c>
      <c r="B190" s="121">
        <f t="shared" si="7"/>
        <v>20000</v>
      </c>
      <c r="C190" s="158">
        <v>2519</v>
      </c>
      <c r="D190" s="158">
        <v>430</v>
      </c>
      <c r="E190" s="158">
        <v>1776</v>
      </c>
      <c r="F190" s="159">
        <v>1188</v>
      </c>
      <c r="G190" s="137">
        <v>1659</v>
      </c>
      <c r="H190" s="158">
        <v>1182</v>
      </c>
      <c r="I190" s="158">
        <v>1046</v>
      </c>
      <c r="J190" s="158">
        <v>1327</v>
      </c>
      <c r="K190" s="159">
        <v>1790</v>
      </c>
      <c r="L190" s="137">
        <v>736</v>
      </c>
      <c r="M190" s="137">
        <v>3277</v>
      </c>
      <c r="N190" s="158">
        <v>2051</v>
      </c>
      <c r="O190" s="158">
        <v>571</v>
      </c>
      <c r="P190" s="159">
        <v>448</v>
      </c>
    </row>
    <row r="191" spans="1:16" ht="26" customHeight="1" x14ac:dyDescent="0.25">
      <c r="A191" s="99" t="s">
        <v>982</v>
      </c>
      <c r="B191" s="121">
        <f t="shared" si="7"/>
        <v>2847</v>
      </c>
      <c r="C191" s="158">
        <v>181</v>
      </c>
      <c r="D191" s="158">
        <v>42</v>
      </c>
      <c r="E191" s="158">
        <v>308</v>
      </c>
      <c r="F191" s="159">
        <v>120</v>
      </c>
      <c r="G191" s="137">
        <v>92</v>
      </c>
      <c r="H191" s="158">
        <v>59</v>
      </c>
      <c r="I191" s="158">
        <v>115</v>
      </c>
      <c r="J191" s="158">
        <v>164</v>
      </c>
      <c r="K191" s="159">
        <v>423</v>
      </c>
      <c r="L191" s="137">
        <v>134</v>
      </c>
      <c r="M191" s="137">
        <v>671</v>
      </c>
      <c r="N191" s="158">
        <v>395</v>
      </c>
      <c r="O191" s="158">
        <v>92</v>
      </c>
      <c r="P191" s="159">
        <v>51</v>
      </c>
    </row>
    <row r="192" spans="1:16" ht="26" customHeight="1" x14ac:dyDescent="0.25">
      <c r="A192" s="99" t="s">
        <v>983</v>
      </c>
      <c r="B192" s="121">
        <f t="shared" si="7"/>
        <v>355</v>
      </c>
      <c r="C192" s="158">
        <v>45</v>
      </c>
      <c r="D192" s="158"/>
      <c r="E192" s="158">
        <v>40</v>
      </c>
      <c r="F192" s="159">
        <v>15</v>
      </c>
      <c r="G192" s="137">
        <v>15</v>
      </c>
      <c r="H192" s="158">
        <v>15</v>
      </c>
      <c r="I192" s="158">
        <v>55</v>
      </c>
      <c r="J192" s="158">
        <v>40</v>
      </c>
      <c r="K192" s="159">
        <v>15</v>
      </c>
      <c r="L192" s="137">
        <v>30</v>
      </c>
      <c r="M192" s="137">
        <v>30</v>
      </c>
      <c r="N192" s="158">
        <v>25</v>
      </c>
      <c r="O192" s="158">
        <v>15</v>
      </c>
      <c r="P192" s="159">
        <v>15</v>
      </c>
    </row>
    <row r="193" spans="1:16" ht="26" customHeight="1" x14ac:dyDescent="0.25">
      <c r="A193" s="99" t="s">
        <v>984</v>
      </c>
      <c r="B193" s="121">
        <f t="shared" si="7"/>
        <v>288</v>
      </c>
      <c r="C193" s="158"/>
      <c r="D193" s="158"/>
      <c r="E193" s="158">
        <v>36</v>
      </c>
      <c r="F193" s="159">
        <v>36</v>
      </c>
      <c r="G193" s="137">
        <v>90</v>
      </c>
      <c r="H193" s="158">
        <v>36</v>
      </c>
      <c r="I193" s="158">
        <v>36</v>
      </c>
      <c r="J193" s="158">
        <v>18</v>
      </c>
      <c r="K193" s="159">
        <v>18</v>
      </c>
      <c r="L193" s="137"/>
      <c r="M193" s="137"/>
      <c r="N193" s="158"/>
      <c r="O193" s="158"/>
      <c r="P193" s="159">
        <v>18</v>
      </c>
    </row>
    <row r="194" spans="1:16" ht="26" customHeight="1" x14ac:dyDescent="0.25">
      <c r="A194" s="99" t="s">
        <v>985</v>
      </c>
      <c r="B194" s="121">
        <f t="shared" si="7"/>
        <v>10578</v>
      </c>
      <c r="C194" s="158"/>
      <c r="D194" s="158"/>
      <c r="E194" s="158">
        <v>363</v>
      </c>
      <c r="F194" s="159">
        <v>191</v>
      </c>
      <c r="G194" s="137">
        <v>116</v>
      </c>
      <c r="H194" s="158">
        <v>155</v>
      </c>
      <c r="I194" s="158">
        <v>249</v>
      </c>
      <c r="J194" s="158">
        <v>136</v>
      </c>
      <c r="K194" s="159">
        <v>470</v>
      </c>
      <c r="L194" s="137">
        <v>639</v>
      </c>
      <c r="M194" s="137">
        <v>4770</v>
      </c>
      <c r="N194" s="158">
        <v>3423</v>
      </c>
      <c r="O194" s="158">
        <v>34</v>
      </c>
      <c r="P194" s="159">
        <v>32</v>
      </c>
    </row>
    <row r="195" spans="1:16" ht="26" customHeight="1" x14ac:dyDescent="0.25">
      <c r="A195" s="99" t="s">
        <v>986</v>
      </c>
      <c r="B195" s="121">
        <f t="shared" si="7"/>
        <v>11999</v>
      </c>
      <c r="C195" s="158"/>
      <c r="D195" s="158"/>
      <c r="E195" s="158">
        <v>470</v>
      </c>
      <c r="F195" s="159">
        <v>254</v>
      </c>
      <c r="G195" s="137">
        <v>140</v>
      </c>
      <c r="H195" s="158">
        <v>60</v>
      </c>
      <c r="I195" s="158">
        <v>174</v>
      </c>
      <c r="J195" s="158">
        <v>87</v>
      </c>
      <c r="K195" s="159">
        <v>2701</v>
      </c>
      <c r="L195" s="137">
        <v>616</v>
      </c>
      <c r="M195" s="137">
        <v>4187</v>
      </c>
      <c r="N195" s="158">
        <v>3246</v>
      </c>
      <c r="O195" s="158">
        <v>33</v>
      </c>
      <c r="P195" s="159">
        <v>31</v>
      </c>
    </row>
    <row r="196" spans="1:16" ht="26" customHeight="1" x14ac:dyDescent="0.25">
      <c r="A196" s="99" t="s">
        <v>987</v>
      </c>
      <c r="B196" s="121">
        <f t="shared" si="7"/>
        <v>18449</v>
      </c>
      <c r="C196" s="158">
        <v>1176</v>
      </c>
      <c r="D196" s="158">
        <v>166</v>
      </c>
      <c r="E196" s="158">
        <v>1599</v>
      </c>
      <c r="F196" s="159">
        <v>544</v>
      </c>
      <c r="G196" s="137">
        <v>367</v>
      </c>
      <c r="H196" s="158">
        <v>208</v>
      </c>
      <c r="I196" s="158">
        <v>725</v>
      </c>
      <c r="J196" s="158">
        <v>702</v>
      </c>
      <c r="K196" s="159">
        <v>2782</v>
      </c>
      <c r="L196" s="137">
        <v>790</v>
      </c>
      <c r="M196" s="137">
        <v>5651</v>
      </c>
      <c r="N196" s="158">
        <v>3085</v>
      </c>
      <c r="O196" s="158">
        <v>383</v>
      </c>
      <c r="P196" s="159">
        <v>271</v>
      </c>
    </row>
    <row r="197" spans="1:16" ht="26" customHeight="1" x14ac:dyDescent="0.25">
      <c r="A197" s="99" t="s">
        <v>988</v>
      </c>
      <c r="B197" s="121">
        <f t="shared" si="7"/>
        <v>962</v>
      </c>
      <c r="C197" s="158">
        <v>28</v>
      </c>
      <c r="D197" s="158">
        <v>1</v>
      </c>
      <c r="E197" s="158">
        <v>167</v>
      </c>
      <c r="F197" s="159">
        <v>71</v>
      </c>
      <c r="G197" s="137">
        <v>93</v>
      </c>
      <c r="H197" s="158">
        <v>24</v>
      </c>
      <c r="I197" s="158">
        <v>76</v>
      </c>
      <c r="J197" s="158">
        <v>68</v>
      </c>
      <c r="K197" s="159">
        <v>92</v>
      </c>
      <c r="L197" s="137">
        <v>34</v>
      </c>
      <c r="M197" s="137">
        <v>138</v>
      </c>
      <c r="N197" s="158">
        <v>86</v>
      </c>
      <c r="O197" s="158">
        <v>30</v>
      </c>
      <c r="P197" s="159">
        <v>54</v>
      </c>
    </row>
    <row r="198" spans="1:16" ht="26" customHeight="1" x14ac:dyDescent="0.25">
      <c r="A198" s="99" t="s">
        <v>989</v>
      </c>
      <c r="B198" s="121">
        <f t="shared" ref="B198:B220" si="8">SUM(C198:P198)</f>
        <v>1809</v>
      </c>
      <c r="C198" s="158">
        <v>124</v>
      </c>
      <c r="D198" s="158">
        <v>46</v>
      </c>
      <c r="E198" s="158">
        <v>223</v>
      </c>
      <c r="F198" s="159">
        <v>75</v>
      </c>
      <c r="G198" s="137">
        <v>108</v>
      </c>
      <c r="H198" s="158">
        <v>59</v>
      </c>
      <c r="I198" s="158">
        <v>132</v>
      </c>
      <c r="J198" s="158">
        <v>124</v>
      </c>
      <c r="K198" s="159">
        <v>142</v>
      </c>
      <c r="L198" s="137">
        <v>79</v>
      </c>
      <c r="M198" s="137">
        <v>438</v>
      </c>
      <c r="N198" s="158">
        <v>136</v>
      </c>
      <c r="O198" s="158">
        <v>74</v>
      </c>
      <c r="P198" s="159">
        <v>49</v>
      </c>
    </row>
    <row r="199" spans="1:16" ht="26" customHeight="1" x14ac:dyDescent="0.25">
      <c r="A199" s="194" t="s">
        <v>990</v>
      </c>
      <c r="B199" s="195">
        <f t="shared" si="8"/>
        <v>692</v>
      </c>
      <c r="C199" s="198"/>
      <c r="D199" s="198"/>
      <c r="E199" s="198"/>
      <c r="F199" s="199"/>
      <c r="G199" s="200"/>
      <c r="H199" s="198"/>
      <c r="I199" s="198"/>
      <c r="J199" s="198"/>
      <c r="K199" s="199"/>
      <c r="L199" s="200">
        <v>55</v>
      </c>
      <c r="M199" s="200">
        <v>594</v>
      </c>
      <c r="N199" s="198">
        <v>43</v>
      </c>
      <c r="O199" s="198"/>
      <c r="P199" s="199"/>
    </row>
    <row r="200" spans="1:16" ht="26" customHeight="1" x14ac:dyDescent="0.25">
      <c r="A200" s="99" t="s">
        <v>991</v>
      </c>
      <c r="B200" s="121">
        <f t="shared" si="8"/>
        <v>201</v>
      </c>
      <c r="C200" s="158">
        <v>82</v>
      </c>
      <c r="D200" s="158">
        <v>22</v>
      </c>
      <c r="E200" s="158">
        <v>18</v>
      </c>
      <c r="F200" s="159">
        <v>7</v>
      </c>
      <c r="G200" s="137"/>
      <c r="H200" s="158">
        <v>13</v>
      </c>
      <c r="I200" s="158">
        <v>30</v>
      </c>
      <c r="J200" s="158">
        <v>16</v>
      </c>
      <c r="K200" s="159"/>
      <c r="L200" s="137"/>
      <c r="M200" s="137">
        <v>6</v>
      </c>
      <c r="N200" s="158"/>
      <c r="O200" s="158">
        <v>3</v>
      </c>
      <c r="P200" s="159">
        <v>4</v>
      </c>
    </row>
    <row r="201" spans="1:16" ht="26" customHeight="1" x14ac:dyDescent="0.25">
      <c r="A201" s="99" t="s">
        <v>992</v>
      </c>
      <c r="B201" s="121">
        <f t="shared" si="8"/>
        <v>142</v>
      </c>
      <c r="C201" s="158">
        <v>50</v>
      </c>
      <c r="D201" s="158">
        <v>0</v>
      </c>
      <c r="E201" s="158">
        <v>14</v>
      </c>
      <c r="F201" s="159">
        <v>14</v>
      </c>
      <c r="G201" s="137">
        <v>5</v>
      </c>
      <c r="H201" s="158">
        <v>4</v>
      </c>
      <c r="I201" s="158">
        <v>5</v>
      </c>
      <c r="J201" s="158">
        <v>12</v>
      </c>
      <c r="K201" s="159">
        <v>9</v>
      </c>
      <c r="L201" s="137">
        <v>3</v>
      </c>
      <c r="M201" s="137">
        <v>18</v>
      </c>
      <c r="N201" s="158">
        <v>3</v>
      </c>
      <c r="O201" s="158">
        <v>2</v>
      </c>
      <c r="P201" s="159">
        <v>3</v>
      </c>
    </row>
    <row r="202" spans="1:16" ht="26" customHeight="1" x14ac:dyDescent="0.25">
      <c r="A202" s="99" t="s">
        <v>993</v>
      </c>
      <c r="B202" s="121">
        <f t="shared" si="8"/>
        <v>7407</v>
      </c>
      <c r="C202" s="158"/>
      <c r="D202" s="158"/>
      <c r="E202" s="158"/>
      <c r="F202" s="159"/>
      <c r="G202" s="137"/>
      <c r="H202" s="158"/>
      <c r="I202" s="158"/>
      <c r="J202" s="158"/>
      <c r="K202" s="159">
        <v>262</v>
      </c>
      <c r="L202" s="137"/>
      <c r="M202" s="137"/>
      <c r="N202" s="158">
        <v>7145</v>
      </c>
      <c r="O202" s="158"/>
      <c r="P202" s="159"/>
    </row>
    <row r="203" spans="1:16" ht="26" customHeight="1" x14ac:dyDescent="0.25">
      <c r="A203" s="99" t="s">
        <v>994</v>
      </c>
      <c r="B203" s="121">
        <f t="shared" si="8"/>
        <v>2000</v>
      </c>
      <c r="C203" s="158">
        <v>18</v>
      </c>
      <c r="D203" s="158">
        <v>3</v>
      </c>
      <c r="E203" s="158">
        <v>182</v>
      </c>
      <c r="F203" s="159">
        <v>40</v>
      </c>
      <c r="G203" s="137">
        <v>44</v>
      </c>
      <c r="H203" s="158">
        <v>25</v>
      </c>
      <c r="I203" s="158">
        <v>37</v>
      </c>
      <c r="J203" s="158">
        <v>31</v>
      </c>
      <c r="K203" s="159">
        <v>20</v>
      </c>
      <c r="L203" s="137">
        <v>58</v>
      </c>
      <c r="M203" s="137">
        <v>187</v>
      </c>
      <c r="N203" s="158">
        <v>123</v>
      </c>
      <c r="O203" s="158">
        <v>766</v>
      </c>
      <c r="P203" s="159">
        <v>466</v>
      </c>
    </row>
    <row r="204" spans="1:16" ht="26" customHeight="1" x14ac:dyDescent="0.25">
      <c r="A204" s="99" t="s">
        <v>995</v>
      </c>
      <c r="B204" s="121">
        <f t="shared" si="8"/>
        <v>11200</v>
      </c>
      <c r="C204" s="158">
        <v>0</v>
      </c>
      <c r="D204" s="158">
        <v>0</v>
      </c>
      <c r="E204" s="158">
        <v>1462</v>
      </c>
      <c r="F204" s="159">
        <v>553</v>
      </c>
      <c r="G204" s="137">
        <v>367</v>
      </c>
      <c r="H204" s="158">
        <v>231</v>
      </c>
      <c r="I204" s="158">
        <v>717</v>
      </c>
      <c r="J204" s="158">
        <v>742</v>
      </c>
      <c r="K204" s="159">
        <v>1555</v>
      </c>
      <c r="L204" s="137">
        <v>391</v>
      </c>
      <c r="M204" s="137">
        <v>2920</v>
      </c>
      <c r="N204" s="158">
        <v>1566</v>
      </c>
      <c r="O204" s="158">
        <v>403</v>
      </c>
      <c r="P204" s="159">
        <v>293</v>
      </c>
    </row>
    <row r="205" spans="1:16" ht="26" customHeight="1" x14ac:dyDescent="0.25">
      <c r="A205" s="99" t="s">
        <v>996</v>
      </c>
      <c r="B205" s="121">
        <f t="shared" si="8"/>
        <v>500</v>
      </c>
      <c r="C205" s="158">
        <v>191</v>
      </c>
      <c r="D205" s="158">
        <v>1</v>
      </c>
      <c r="E205" s="158">
        <v>40</v>
      </c>
      <c r="F205" s="159">
        <v>48</v>
      </c>
      <c r="G205" s="137">
        <v>19</v>
      </c>
      <c r="H205" s="158">
        <v>35</v>
      </c>
      <c r="I205" s="158">
        <v>21</v>
      </c>
      <c r="J205" s="158">
        <v>18</v>
      </c>
      <c r="K205" s="159">
        <v>39</v>
      </c>
      <c r="L205" s="137">
        <v>9</v>
      </c>
      <c r="M205" s="137">
        <v>45</v>
      </c>
      <c r="N205" s="158">
        <v>13</v>
      </c>
      <c r="O205" s="158">
        <v>3</v>
      </c>
      <c r="P205" s="159">
        <v>18</v>
      </c>
    </row>
    <row r="206" spans="1:16" ht="26" customHeight="1" x14ac:dyDescent="0.25">
      <c r="A206" s="99" t="s">
        <v>997</v>
      </c>
      <c r="B206" s="121">
        <f t="shared" si="8"/>
        <v>400</v>
      </c>
      <c r="C206" s="158">
        <v>184</v>
      </c>
      <c r="D206" s="158">
        <v>4</v>
      </c>
      <c r="E206" s="158">
        <v>32</v>
      </c>
      <c r="F206" s="159">
        <v>19</v>
      </c>
      <c r="G206" s="137">
        <v>18</v>
      </c>
      <c r="H206" s="158">
        <v>10</v>
      </c>
      <c r="I206" s="158">
        <v>13</v>
      </c>
      <c r="J206" s="158">
        <v>27</v>
      </c>
      <c r="K206" s="159">
        <v>17</v>
      </c>
      <c r="L206" s="137">
        <v>9</v>
      </c>
      <c r="M206" s="137">
        <v>38</v>
      </c>
      <c r="N206" s="158">
        <v>13</v>
      </c>
      <c r="O206" s="158">
        <v>4</v>
      </c>
      <c r="P206" s="159">
        <v>12</v>
      </c>
    </row>
    <row r="207" spans="1:16" ht="26" customHeight="1" x14ac:dyDescent="0.25">
      <c r="A207" s="99" t="s">
        <v>1011</v>
      </c>
      <c r="B207" s="121">
        <f t="shared" si="8"/>
        <v>500</v>
      </c>
      <c r="C207" s="158"/>
      <c r="D207" s="158"/>
      <c r="E207" s="158"/>
      <c r="F207" s="159"/>
      <c r="G207" s="137"/>
      <c r="H207" s="158"/>
      <c r="I207" s="158"/>
      <c r="J207" s="158"/>
      <c r="K207" s="159"/>
      <c r="L207" s="137">
        <v>25</v>
      </c>
      <c r="M207" s="137">
        <v>431</v>
      </c>
      <c r="N207" s="158">
        <v>44</v>
      </c>
      <c r="O207" s="158"/>
      <c r="P207" s="159"/>
    </row>
    <row r="208" spans="1:16" ht="26" customHeight="1" x14ac:dyDescent="0.25">
      <c r="A208" s="99" t="s">
        <v>998</v>
      </c>
      <c r="B208" s="121">
        <f t="shared" si="8"/>
        <v>245</v>
      </c>
      <c r="C208" s="158">
        <v>21</v>
      </c>
      <c r="D208" s="158">
        <v>10</v>
      </c>
      <c r="E208" s="158">
        <v>18</v>
      </c>
      <c r="F208" s="159">
        <v>10</v>
      </c>
      <c r="G208" s="137">
        <v>13</v>
      </c>
      <c r="H208" s="158">
        <v>14</v>
      </c>
      <c r="I208" s="158">
        <v>21</v>
      </c>
      <c r="J208" s="158">
        <v>15</v>
      </c>
      <c r="K208" s="159">
        <v>28</v>
      </c>
      <c r="L208" s="137">
        <v>19</v>
      </c>
      <c r="M208" s="137">
        <v>26</v>
      </c>
      <c r="N208" s="158">
        <v>27</v>
      </c>
      <c r="O208" s="158">
        <v>13</v>
      </c>
      <c r="P208" s="159">
        <v>10</v>
      </c>
    </row>
    <row r="209" spans="1:16" ht="26" customHeight="1" x14ac:dyDescent="0.25">
      <c r="A209" s="99" t="s">
        <v>999</v>
      </c>
      <c r="B209" s="121">
        <f t="shared" si="8"/>
        <v>440</v>
      </c>
      <c r="C209" s="158">
        <v>51</v>
      </c>
      <c r="D209" s="158">
        <v>17</v>
      </c>
      <c r="E209" s="158">
        <v>41</v>
      </c>
      <c r="F209" s="159">
        <v>22</v>
      </c>
      <c r="G209" s="137">
        <v>21</v>
      </c>
      <c r="H209" s="158">
        <v>15</v>
      </c>
      <c r="I209" s="158">
        <v>30</v>
      </c>
      <c r="J209" s="158">
        <v>30</v>
      </c>
      <c r="K209" s="159">
        <v>41</v>
      </c>
      <c r="L209" s="137">
        <v>20</v>
      </c>
      <c r="M209" s="137">
        <v>71</v>
      </c>
      <c r="N209" s="158">
        <v>43</v>
      </c>
      <c r="O209" s="158">
        <v>18</v>
      </c>
      <c r="P209" s="159">
        <v>20</v>
      </c>
    </row>
    <row r="210" spans="1:16" ht="26" customHeight="1" x14ac:dyDescent="0.25">
      <c r="A210" s="99" t="s">
        <v>1000</v>
      </c>
      <c r="B210" s="121">
        <f t="shared" si="8"/>
        <v>225</v>
      </c>
      <c r="C210" s="158">
        <v>32</v>
      </c>
      <c r="D210" s="158">
        <v>9</v>
      </c>
      <c r="E210" s="158">
        <v>26</v>
      </c>
      <c r="F210" s="159">
        <v>4</v>
      </c>
      <c r="G210" s="137">
        <v>6</v>
      </c>
      <c r="H210" s="158">
        <v>5</v>
      </c>
      <c r="I210" s="158">
        <v>25</v>
      </c>
      <c r="J210" s="158">
        <v>18</v>
      </c>
      <c r="K210" s="159">
        <v>23</v>
      </c>
      <c r="L210" s="137">
        <v>15</v>
      </c>
      <c r="M210" s="137">
        <v>20</v>
      </c>
      <c r="N210" s="158">
        <v>27</v>
      </c>
      <c r="O210" s="158">
        <v>10</v>
      </c>
      <c r="P210" s="159">
        <v>5</v>
      </c>
    </row>
    <row r="211" spans="1:16" ht="26" customHeight="1" x14ac:dyDescent="0.25">
      <c r="A211" s="99" t="s">
        <v>1001</v>
      </c>
      <c r="B211" s="121">
        <f t="shared" si="8"/>
        <v>202</v>
      </c>
      <c r="C211" s="158">
        <v>0</v>
      </c>
      <c r="D211" s="158">
        <v>0</v>
      </c>
      <c r="E211" s="158">
        <v>28</v>
      </c>
      <c r="F211" s="159">
        <v>29</v>
      </c>
      <c r="G211" s="137">
        <v>10</v>
      </c>
      <c r="H211" s="158">
        <v>8</v>
      </c>
      <c r="I211" s="158">
        <v>11</v>
      </c>
      <c r="J211" s="158">
        <v>21</v>
      </c>
      <c r="K211" s="159">
        <v>18</v>
      </c>
      <c r="L211" s="137">
        <v>9</v>
      </c>
      <c r="M211" s="137">
        <v>50</v>
      </c>
      <c r="N211" s="158">
        <v>9</v>
      </c>
      <c r="O211" s="158">
        <v>3</v>
      </c>
      <c r="P211" s="159">
        <v>6</v>
      </c>
    </row>
    <row r="212" spans="1:16" ht="26" customHeight="1" x14ac:dyDescent="0.25">
      <c r="A212" s="99" t="s">
        <v>1002</v>
      </c>
      <c r="B212" s="121">
        <f t="shared" si="8"/>
        <v>10675</v>
      </c>
      <c r="C212" s="158">
        <v>9087</v>
      </c>
      <c r="D212" s="158"/>
      <c r="E212" s="158"/>
      <c r="F212" s="159"/>
      <c r="G212" s="137"/>
      <c r="H212" s="158"/>
      <c r="I212" s="158">
        <v>383</v>
      </c>
      <c r="J212" s="158">
        <v>475</v>
      </c>
      <c r="K212" s="159">
        <v>109</v>
      </c>
      <c r="L212" s="137"/>
      <c r="M212" s="137">
        <v>298</v>
      </c>
      <c r="N212" s="158"/>
      <c r="O212" s="158"/>
      <c r="P212" s="159">
        <v>323</v>
      </c>
    </row>
    <row r="213" spans="1:16" ht="26" customHeight="1" x14ac:dyDescent="0.25">
      <c r="A213" s="99" t="s">
        <v>1003</v>
      </c>
      <c r="B213" s="121">
        <f t="shared" si="8"/>
        <v>3722</v>
      </c>
      <c r="C213" s="158">
        <v>1762</v>
      </c>
      <c r="D213" s="158"/>
      <c r="E213" s="158">
        <v>327</v>
      </c>
      <c r="F213" s="159">
        <v>79</v>
      </c>
      <c r="G213" s="137">
        <v>51</v>
      </c>
      <c r="H213" s="158"/>
      <c r="I213" s="158">
        <v>38</v>
      </c>
      <c r="J213" s="158">
        <v>138</v>
      </c>
      <c r="K213" s="159">
        <v>31</v>
      </c>
      <c r="L213" s="137">
        <v>141</v>
      </c>
      <c r="M213" s="137">
        <v>706</v>
      </c>
      <c r="N213" s="158">
        <v>237</v>
      </c>
      <c r="O213" s="158">
        <v>3</v>
      </c>
      <c r="P213" s="159">
        <v>209</v>
      </c>
    </row>
    <row r="214" spans="1:16" ht="26" customHeight="1" x14ac:dyDescent="0.25">
      <c r="A214" s="99" t="s">
        <v>1004</v>
      </c>
      <c r="B214" s="121">
        <f t="shared" si="8"/>
        <v>11013</v>
      </c>
      <c r="C214" s="158">
        <v>7144</v>
      </c>
      <c r="D214" s="158"/>
      <c r="E214" s="158">
        <v>602</v>
      </c>
      <c r="F214" s="159">
        <v>34</v>
      </c>
      <c r="G214" s="137">
        <v>727</v>
      </c>
      <c r="H214" s="158"/>
      <c r="I214" s="158">
        <v>309</v>
      </c>
      <c r="J214" s="158">
        <v>427</v>
      </c>
      <c r="K214" s="159">
        <v>226</v>
      </c>
      <c r="L214" s="137"/>
      <c r="M214" s="137">
        <v>63</v>
      </c>
      <c r="N214" s="158"/>
      <c r="O214" s="158"/>
      <c r="P214" s="159">
        <v>1481</v>
      </c>
    </row>
    <row r="215" spans="1:16" ht="26" customHeight="1" x14ac:dyDescent="0.25">
      <c r="A215" s="99" t="s">
        <v>1005</v>
      </c>
      <c r="B215" s="121">
        <f t="shared" si="8"/>
        <v>651</v>
      </c>
      <c r="C215" s="158">
        <v>651</v>
      </c>
      <c r="D215" s="158"/>
      <c r="E215" s="158"/>
      <c r="F215" s="159"/>
      <c r="G215" s="137"/>
      <c r="H215" s="158"/>
      <c r="I215" s="158"/>
      <c r="J215" s="158"/>
      <c r="K215" s="159"/>
      <c r="L215" s="137"/>
      <c r="M215" s="137"/>
      <c r="N215" s="158"/>
      <c r="O215" s="158"/>
      <c r="P215" s="159"/>
    </row>
    <row r="216" spans="1:16" ht="26" customHeight="1" x14ac:dyDescent="0.25">
      <c r="A216" s="99" t="s">
        <v>1006</v>
      </c>
      <c r="B216" s="121">
        <f t="shared" si="8"/>
        <v>2400</v>
      </c>
      <c r="C216" s="158">
        <v>71</v>
      </c>
      <c r="D216" s="158">
        <v>0</v>
      </c>
      <c r="E216" s="158">
        <v>795</v>
      </c>
      <c r="F216" s="159">
        <v>41</v>
      </c>
      <c r="G216" s="137">
        <v>166</v>
      </c>
      <c r="H216" s="158">
        <v>34</v>
      </c>
      <c r="I216" s="158">
        <v>253</v>
      </c>
      <c r="J216" s="158">
        <v>47</v>
      </c>
      <c r="K216" s="159">
        <v>335</v>
      </c>
      <c r="L216" s="137">
        <v>79</v>
      </c>
      <c r="M216" s="137">
        <v>405</v>
      </c>
      <c r="N216" s="158">
        <v>3</v>
      </c>
      <c r="O216" s="158">
        <v>107</v>
      </c>
      <c r="P216" s="159">
        <v>64</v>
      </c>
    </row>
    <row r="217" spans="1:16" ht="26" customHeight="1" x14ac:dyDescent="0.25">
      <c r="A217" s="99" t="s">
        <v>1007</v>
      </c>
      <c r="B217" s="121">
        <f t="shared" si="8"/>
        <v>6060</v>
      </c>
      <c r="C217" s="158">
        <v>700</v>
      </c>
      <c r="D217" s="158">
        <v>160</v>
      </c>
      <c r="E217" s="158">
        <v>305</v>
      </c>
      <c r="F217" s="159">
        <v>160</v>
      </c>
      <c r="G217" s="137">
        <v>210</v>
      </c>
      <c r="H217" s="158">
        <v>185</v>
      </c>
      <c r="I217" s="158">
        <v>270</v>
      </c>
      <c r="J217" s="158">
        <v>200</v>
      </c>
      <c r="K217" s="159">
        <v>735</v>
      </c>
      <c r="L217" s="137">
        <v>415</v>
      </c>
      <c r="M217" s="137">
        <v>1470</v>
      </c>
      <c r="N217" s="158">
        <v>980</v>
      </c>
      <c r="O217" s="158">
        <v>135</v>
      </c>
      <c r="P217" s="159">
        <v>135</v>
      </c>
    </row>
    <row r="218" spans="1:16" ht="26" customHeight="1" x14ac:dyDescent="0.25">
      <c r="A218" s="99" t="s">
        <v>1008</v>
      </c>
      <c r="B218" s="121">
        <f t="shared" si="8"/>
        <v>4920</v>
      </c>
      <c r="C218" s="158">
        <v>429</v>
      </c>
      <c r="D218" s="158">
        <v>374</v>
      </c>
      <c r="E218" s="158">
        <v>594</v>
      </c>
      <c r="F218" s="159">
        <v>169</v>
      </c>
      <c r="G218" s="137">
        <v>167</v>
      </c>
      <c r="H218" s="158">
        <v>107</v>
      </c>
      <c r="I218" s="158">
        <v>751</v>
      </c>
      <c r="J218" s="158">
        <v>183</v>
      </c>
      <c r="K218" s="159">
        <v>401</v>
      </c>
      <c r="L218" s="137">
        <v>170</v>
      </c>
      <c r="M218" s="137">
        <v>299</v>
      </c>
      <c r="N218" s="158">
        <v>943</v>
      </c>
      <c r="O218" s="158">
        <v>29</v>
      </c>
      <c r="P218" s="159">
        <v>304</v>
      </c>
    </row>
    <row r="219" spans="1:16" ht="26" customHeight="1" x14ac:dyDescent="0.25">
      <c r="A219" s="99" t="s">
        <v>1009</v>
      </c>
      <c r="B219" s="121">
        <f t="shared" si="8"/>
        <v>34000</v>
      </c>
      <c r="C219" s="158">
        <v>591</v>
      </c>
      <c r="D219" s="158">
        <v>231</v>
      </c>
      <c r="E219" s="158">
        <v>4050</v>
      </c>
      <c r="F219" s="159">
        <v>4603</v>
      </c>
      <c r="G219" s="137">
        <v>2547</v>
      </c>
      <c r="H219" s="158">
        <v>1711</v>
      </c>
      <c r="I219" s="158">
        <v>2771</v>
      </c>
      <c r="J219" s="158">
        <v>3290</v>
      </c>
      <c r="K219" s="159">
        <v>10021</v>
      </c>
      <c r="L219" s="137">
        <v>300</v>
      </c>
      <c r="M219" s="137">
        <v>2644</v>
      </c>
      <c r="N219" s="158">
        <v>702</v>
      </c>
      <c r="O219" s="158">
        <v>90</v>
      </c>
      <c r="P219" s="159">
        <v>449</v>
      </c>
    </row>
    <row r="220" spans="1:16" ht="26" customHeight="1" x14ac:dyDescent="0.25">
      <c r="A220" s="99" t="s">
        <v>1010</v>
      </c>
      <c r="B220" s="121">
        <f t="shared" si="8"/>
        <v>900</v>
      </c>
      <c r="C220" s="158">
        <v>33</v>
      </c>
      <c r="D220" s="158"/>
      <c r="E220" s="158">
        <v>100</v>
      </c>
      <c r="F220" s="159">
        <v>71</v>
      </c>
      <c r="G220" s="137">
        <v>73</v>
      </c>
      <c r="H220" s="158">
        <v>46</v>
      </c>
      <c r="I220" s="158">
        <v>69</v>
      </c>
      <c r="J220" s="158">
        <v>83</v>
      </c>
      <c r="K220" s="159">
        <v>93</v>
      </c>
      <c r="L220" s="137">
        <v>50</v>
      </c>
      <c r="M220" s="137">
        <v>116</v>
      </c>
      <c r="N220" s="158">
        <v>83</v>
      </c>
      <c r="O220" s="158">
        <v>43</v>
      </c>
      <c r="P220" s="159">
        <v>40</v>
      </c>
    </row>
    <row r="221" spans="1:16" ht="26" customHeight="1" x14ac:dyDescent="0.25">
      <c r="A221" s="99"/>
      <c r="B221" s="155"/>
      <c r="C221" s="158"/>
      <c r="D221" s="158"/>
      <c r="E221" s="158"/>
      <c r="F221" s="159"/>
      <c r="G221" s="137"/>
      <c r="H221" s="158"/>
      <c r="I221" s="158"/>
      <c r="J221" s="158"/>
      <c r="K221" s="159"/>
      <c r="L221" s="137"/>
      <c r="M221" s="137"/>
      <c r="N221" s="158"/>
      <c r="O221" s="158"/>
      <c r="P221" s="159"/>
    </row>
    <row r="222" spans="1:16" ht="26" customHeight="1" x14ac:dyDescent="0.25">
      <c r="A222" s="99"/>
      <c r="B222" s="155"/>
      <c r="C222" s="158"/>
      <c r="D222" s="158"/>
      <c r="E222" s="158"/>
      <c r="F222" s="159"/>
      <c r="G222" s="137"/>
      <c r="H222" s="158"/>
      <c r="I222" s="158"/>
      <c r="J222" s="158"/>
      <c r="K222" s="159"/>
      <c r="L222" s="137"/>
      <c r="M222" s="137"/>
      <c r="N222" s="158"/>
      <c r="O222" s="158"/>
      <c r="P222" s="159"/>
    </row>
    <row r="223" spans="1:16" ht="26" customHeight="1" x14ac:dyDescent="0.25">
      <c r="A223" s="99"/>
      <c r="B223" s="155"/>
      <c r="C223" s="158"/>
      <c r="D223" s="158"/>
      <c r="E223" s="158"/>
      <c r="F223" s="159"/>
      <c r="G223" s="137"/>
      <c r="H223" s="158"/>
      <c r="I223" s="158"/>
      <c r="J223" s="158"/>
      <c r="K223" s="159"/>
      <c r="L223" s="137"/>
      <c r="M223" s="137"/>
      <c r="N223" s="158"/>
      <c r="O223" s="158"/>
      <c r="P223" s="159"/>
    </row>
    <row r="224" spans="1:16" ht="26" customHeight="1" x14ac:dyDescent="0.25">
      <c r="A224" s="99"/>
      <c r="B224" s="155"/>
      <c r="C224" s="158"/>
      <c r="D224" s="158"/>
      <c r="E224" s="158"/>
      <c r="F224" s="159"/>
      <c r="G224" s="137"/>
      <c r="H224" s="158"/>
      <c r="I224" s="158"/>
      <c r="J224" s="158"/>
      <c r="K224" s="159"/>
      <c r="L224" s="137"/>
      <c r="M224" s="137"/>
      <c r="N224" s="158"/>
      <c r="O224" s="158"/>
      <c r="P224" s="159"/>
    </row>
    <row r="225" spans="1:16" ht="26" customHeight="1" x14ac:dyDescent="0.25">
      <c r="A225" s="99"/>
      <c r="B225" s="155"/>
      <c r="C225" s="158"/>
      <c r="D225" s="158"/>
      <c r="E225" s="158"/>
      <c r="F225" s="159"/>
      <c r="G225" s="137"/>
      <c r="H225" s="158"/>
      <c r="I225" s="158"/>
      <c r="J225" s="158"/>
      <c r="K225" s="159"/>
      <c r="L225" s="137"/>
      <c r="M225" s="137"/>
      <c r="N225" s="158"/>
      <c r="O225" s="158"/>
      <c r="P225" s="159"/>
    </row>
    <row r="226" spans="1:16" ht="26" customHeight="1" x14ac:dyDescent="0.25">
      <c r="A226" s="101" t="s">
        <v>195</v>
      </c>
      <c r="B226" s="125">
        <f t="shared" ref="B226:P226" si="9">SUM(B4,B9,B67)</f>
        <v>14712832</v>
      </c>
      <c r="C226" s="125">
        <f t="shared" si="9"/>
        <v>722866</v>
      </c>
      <c r="D226" s="125">
        <f t="shared" si="9"/>
        <v>133119</v>
      </c>
      <c r="E226" s="125">
        <f t="shared" si="9"/>
        <v>1525544</v>
      </c>
      <c r="F226" s="143">
        <f t="shared" si="9"/>
        <v>727383</v>
      </c>
      <c r="G226" s="138">
        <f t="shared" si="9"/>
        <v>668499</v>
      </c>
      <c r="H226" s="125">
        <f t="shared" si="9"/>
        <v>396680</v>
      </c>
      <c r="I226" s="125">
        <f t="shared" si="9"/>
        <v>794424</v>
      </c>
      <c r="J226" s="125">
        <f t="shared" si="9"/>
        <v>779628</v>
      </c>
      <c r="K226" s="143">
        <f t="shared" si="9"/>
        <v>1540234</v>
      </c>
      <c r="L226" s="138">
        <f t="shared" si="9"/>
        <v>900205</v>
      </c>
      <c r="M226" s="138">
        <f t="shared" si="9"/>
        <v>3615955</v>
      </c>
      <c r="N226" s="125">
        <f t="shared" si="9"/>
        <v>2273518</v>
      </c>
      <c r="O226" s="125">
        <f t="shared" si="9"/>
        <v>278791</v>
      </c>
      <c r="P226" s="143">
        <f t="shared" si="9"/>
        <v>355986</v>
      </c>
    </row>
    <row r="227" spans="1:16" ht="26.5" customHeight="1" x14ac:dyDescent="0.25">
      <c r="A227" s="115" t="s">
        <v>140</v>
      </c>
      <c r="B227" s="33"/>
      <c r="C227" s="33"/>
      <c r="D227" s="34"/>
    </row>
    <row r="228" spans="1:16" x14ac:dyDescent="0.25">
      <c r="A228" s="221"/>
      <c r="B228" s="221"/>
      <c r="C228" s="221"/>
      <c r="D228" s="221"/>
    </row>
    <row r="229" spans="1:16" x14ac:dyDescent="0.25">
      <c r="B229" s="10"/>
    </row>
    <row r="372" spans="1:1" x14ac:dyDescent="0.25">
      <c r="A372" s="3"/>
    </row>
    <row r="373" spans="1:1" x14ac:dyDescent="0.25">
      <c r="A373" s="3"/>
    </row>
    <row r="374" spans="1:1" x14ac:dyDescent="0.25">
      <c r="A374" s="3"/>
    </row>
    <row r="375" spans="1:1" x14ac:dyDescent="0.25">
      <c r="A375" s="3"/>
    </row>
    <row r="376" spans="1:1" x14ac:dyDescent="0.25">
      <c r="A376" s="3"/>
    </row>
    <row r="377" spans="1:1" x14ac:dyDescent="0.25">
      <c r="A377" s="3"/>
    </row>
    <row r="378" spans="1:1" x14ac:dyDescent="0.25">
      <c r="A378" s="3"/>
    </row>
    <row r="379" spans="1:1" x14ac:dyDescent="0.25">
      <c r="A379" s="3"/>
    </row>
    <row r="380" spans="1:1" x14ac:dyDescent="0.25">
      <c r="A380" s="3"/>
    </row>
    <row r="381" spans="1:1" x14ac:dyDescent="0.25">
      <c r="A381" s="3"/>
    </row>
    <row r="382" spans="1:1" x14ac:dyDescent="0.25">
      <c r="A382" s="3"/>
    </row>
    <row r="383" spans="1:1" x14ac:dyDescent="0.25">
      <c r="A383" s="3"/>
    </row>
    <row r="384" spans="1:1" x14ac:dyDescent="0.25">
      <c r="A384" s="3"/>
    </row>
  </sheetData>
  <mergeCells count="7">
    <mergeCell ref="A1:H1"/>
    <mergeCell ref="G2:H2"/>
    <mergeCell ref="N2:O2"/>
    <mergeCell ref="A2:D2"/>
    <mergeCell ref="A228:D228"/>
    <mergeCell ref="J2:K2"/>
    <mergeCell ref="E2:F2"/>
  </mergeCells>
  <phoneticPr fontId="3" type="noConversion"/>
  <printOptions horizontalCentered="1" verticalCentered="1"/>
  <pageMargins left="0.39370078740157483" right="0.47244094488188981" top="1.18" bottom="0.51" header="0.70866141732283472" footer="0.24"/>
  <pageSetup paperSize="9" orientation="portrait" r:id="rId1"/>
  <headerFooter alignWithMargins="0">
    <oddHeader>&amp;C&amp;"宋体,加粗"&amp;16表十四：2019年自治区对各地补助情况（分地区、项目）</oddHeader>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6"/>
  <sheetViews>
    <sheetView showGridLines="0" showZeros="0" zoomScaleNormal="100" workbookViewId="0">
      <pane ySplit="4" topLeftCell="A573" activePane="bottomLeft" state="frozen"/>
      <selection pane="bottomLeft" activeCell="H154" sqref="H154"/>
    </sheetView>
  </sheetViews>
  <sheetFormatPr defaultColWidth="9" defaultRowHeight="16.3" x14ac:dyDescent="0.25"/>
  <cols>
    <col min="1" max="1" width="33.77734375" style="44" customWidth="1"/>
    <col min="2" max="2" width="9.77734375" style="44" customWidth="1"/>
    <col min="3" max="3" width="33.77734375" style="44" customWidth="1"/>
    <col min="4" max="4" width="9.77734375" style="44" customWidth="1"/>
    <col min="5" max="16384" width="9" style="43"/>
  </cols>
  <sheetData>
    <row r="1" spans="1:4" s="45" customFormat="1" ht="20.399999999999999" x14ac:dyDescent="0.25">
      <c r="A1" s="232" t="s">
        <v>648</v>
      </c>
      <c r="B1" s="232"/>
      <c r="C1" s="232"/>
      <c r="D1" s="232"/>
    </row>
    <row r="2" spans="1:4" ht="20.25" customHeight="1" x14ac:dyDescent="0.25">
      <c r="A2" s="42"/>
      <c r="D2" s="129" t="s">
        <v>12</v>
      </c>
    </row>
    <row r="3" spans="1:4" ht="22.95" customHeight="1" x14ac:dyDescent="0.25">
      <c r="A3" s="233" t="s">
        <v>15</v>
      </c>
      <c r="B3" s="233"/>
      <c r="C3" s="234" t="s">
        <v>16</v>
      </c>
      <c r="D3" s="233"/>
    </row>
    <row r="4" spans="1:4" ht="22.95" customHeight="1" x14ac:dyDescent="0.25">
      <c r="A4" s="92" t="s">
        <v>17</v>
      </c>
      <c r="B4" s="85" t="s">
        <v>40</v>
      </c>
      <c r="C4" s="85" t="s">
        <v>17</v>
      </c>
      <c r="D4" s="93" t="s">
        <v>40</v>
      </c>
    </row>
    <row r="5" spans="1:4" ht="22.95" customHeight="1" x14ac:dyDescent="0.25">
      <c r="A5" s="179" t="s">
        <v>138</v>
      </c>
      <c r="B5" s="48">
        <v>1640500</v>
      </c>
      <c r="C5" s="87" t="s">
        <v>759</v>
      </c>
      <c r="D5" s="113">
        <v>513874</v>
      </c>
    </row>
    <row r="6" spans="1:4" ht="22.95" customHeight="1" x14ac:dyDescent="0.25">
      <c r="A6" s="179" t="s">
        <v>659</v>
      </c>
      <c r="B6" s="48">
        <v>470500</v>
      </c>
      <c r="C6" s="87" t="s">
        <v>219</v>
      </c>
      <c r="D6" s="113">
        <v>8741</v>
      </c>
    </row>
    <row r="7" spans="1:4" ht="22.95" customHeight="1" x14ac:dyDescent="0.25">
      <c r="A7" s="179" t="s">
        <v>660</v>
      </c>
      <c r="B7" s="48">
        <v>312000</v>
      </c>
      <c r="C7" s="87" t="s">
        <v>552</v>
      </c>
      <c r="D7" s="113">
        <v>3734</v>
      </c>
    </row>
    <row r="8" spans="1:4" ht="22.95" customHeight="1" x14ac:dyDescent="0.25">
      <c r="A8" s="179" t="s">
        <v>661</v>
      </c>
      <c r="B8" s="48">
        <v>83000</v>
      </c>
      <c r="C8" s="87" t="s">
        <v>553</v>
      </c>
      <c r="D8" s="113">
        <v>808</v>
      </c>
    </row>
    <row r="9" spans="1:4" ht="22.95" customHeight="1" x14ac:dyDescent="0.25">
      <c r="A9" s="179" t="s">
        <v>662</v>
      </c>
      <c r="B9" s="48">
        <v>457400</v>
      </c>
      <c r="C9" s="87" t="s">
        <v>554</v>
      </c>
      <c r="D9" s="113">
        <v>1181</v>
      </c>
    </row>
    <row r="10" spans="1:4" ht="22.95" customHeight="1" x14ac:dyDescent="0.25">
      <c r="A10" s="179" t="s">
        <v>663</v>
      </c>
      <c r="B10" s="48">
        <v>84000</v>
      </c>
      <c r="C10" s="87" t="s">
        <v>220</v>
      </c>
      <c r="D10" s="113">
        <v>1150</v>
      </c>
    </row>
    <row r="11" spans="1:4" ht="22.95" customHeight="1" x14ac:dyDescent="0.25">
      <c r="A11" s="179" t="s">
        <v>664</v>
      </c>
      <c r="B11" s="48">
        <v>57800</v>
      </c>
      <c r="C11" s="87" t="s">
        <v>221</v>
      </c>
      <c r="D11" s="113">
        <v>80</v>
      </c>
    </row>
    <row r="12" spans="1:4" ht="22.95" customHeight="1" x14ac:dyDescent="0.25">
      <c r="A12" s="179" t="s">
        <v>665</v>
      </c>
      <c r="B12" s="48">
        <v>24700</v>
      </c>
      <c r="C12" s="87" t="s">
        <v>222</v>
      </c>
      <c r="D12" s="113">
        <v>265</v>
      </c>
    </row>
    <row r="13" spans="1:4" ht="22.95" customHeight="1" x14ac:dyDescent="0.25">
      <c r="A13" s="179" t="s">
        <v>666</v>
      </c>
      <c r="B13" s="48">
        <v>52600</v>
      </c>
      <c r="C13" s="87" t="s">
        <v>223</v>
      </c>
      <c r="D13" s="113">
        <v>200</v>
      </c>
    </row>
    <row r="14" spans="1:4" ht="22.95" customHeight="1" x14ac:dyDescent="0.25">
      <c r="A14" s="179" t="s">
        <v>667</v>
      </c>
      <c r="B14" s="48">
        <v>34500</v>
      </c>
      <c r="C14" s="87" t="s">
        <v>555</v>
      </c>
      <c r="D14" s="113">
        <v>972</v>
      </c>
    </row>
    <row r="15" spans="1:4" ht="22.95" customHeight="1" x14ac:dyDescent="0.25">
      <c r="A15" s="179" t="s">
        <v>668</v>
      </c>
      <c r="B15" s="48">
        <v>14000</v>
      </c>
      <c r="C15" s="87" t="s">
        <v>224</v>
      </c>
      <c r="D15" s="113">
        <v>351</v>
      </c>
    </row>
    <row r="16" spans="1:4" ht="22.95" customHeight="1" x14ac:dyDescent="0.25">
      <c r="A16" s="179" t="s">
        <v>669</v>
      </c>
      <c r="B16" s="48">
        <v>13000</v>
      </c>
      <c r="C16" s="87" t="s">
        <v>225</v>
      </c>
      <c r="D16" s="113">
        <v>7085</v>
      </c>
    </row>
    <row r="17" spans="1:4" ht="22.95" customHeight="1" x14ac:dyDescent="0.25">
      <c r="A17" s="179" t="s">
        <v>670</v>
      </c>
      <c r="B17" s="48">
        <v>32000</v>
      </c>
      <c r="C17" s="87" t="s">
        <v>552</v>
      </c>
      <c r="D17" s="113">
        <v>3177</v>
      </c>
    </row>
    <row r="18" spans="1:4" ht="22.95" customHeight="1" x14ac:dyDescent="0.25">
      <c r="A18" s="179" t="s">
        <v>671</v>
      </c>
      <c r="B18" s="48">
        <v>5000</v>
      </c>
      <c r="C18" s="87" t="s">
        <v>554</v>
      </c>
      <c r="D18" s="113">
        <v>515</v>
      </c>
    </row>
    <row r="19" spans="1:4" ht="22.95" customHeight="1" x14ac:dyDescent="0.25">
      <c r="A19" s="179" t="s">
        <v>672</v>
      </c>
      <c r="B19" s="48"/>
      <c r="C19" s="87" t="s">
        <v>226</v>
      </c>
      <c r="D19" s="113">
        <v>914</v>
      </c>
    </row>
    <row r="20" spans="1:4" ht="22.95" customHeight="1" x14ac:dyDescent="0.25">
      <c r="A20" s="179" t="s">
        <v>139</v>
      </c>
      <c r="B20" s="48">
        <v>760500</v>
      </c>
      <c r="C20" s="87" t="s">
        <v>556</v>
      </c>
      <c r="D20" s="113">
        <v>290</v>
      </c>
    </row>
    <row r="21" spans="1:4" ht="22.95" customHeight="1" x14ac:dyDescent="0.25">
      <c r="A21" s="179" t="s">
        <v>673</v>
      </c>
      <c r="B21" s="48">
        <v>189000</v>
      </c>
      <c r="C21" s="87" t="s">
        <v>555</v>
      </c>
      <c r="D21" s="113">
        <v>59</v>
      </c>
    </row>
    <row r="22" spans="1:4" ht="22.95" customHeight="1" x14ac:dyDescent="0.25">
      <c r="A22" s="179" t="s">
        <v>674</v>
      </c>
      <c r="B22" s="48">
        <v>127500</v>
      </c>
      <c r="C22" s="87" t="s">
        <v>227</v>
      </c>
      <c r="D22" s="113">
        <v>2129</v>
      </c>
    </row>
    <row r="23" spans="1:4" ht="22.95" customHeight="1" x14ac:dyDescent="0.25">
      <c r="A23" s="179" t="s">
        <v>675</v>
      </c>
      <c r="B23" s="48">
        <v>53000</v>
      </c>
      <c r="C23" s="87" t="s">
        <v>228</v>
      </c>
      <c r="D23" s="113">
        <v>32239</v>
      </c>
    </row>
    <row r="24" spans="1:4" ht="22.95" customHeight="1" x14ac:dyDescent="0.25">
      <c r="A24" s="179" t="s">
        <v>676</v>
      </c>
      <c r="B24" s="48">
        <v>5000</v>
      </c>
      <c r="C24" s="87" t="s">
        <v>552</v>
      </c>
      <c r="D24" s="113">
        <v>10379</v>
      </c>
    </row>
    <row r="25" spans="1:4" ht="22.95" customHeight="1" x14ac:dyDescent="0.25">
      <c r="A25" s="179" t="s">
        <v>677</v>
      </c>
      <c r="B25" s="48">
        <v>255000</v>
      </c>
      <c r="C25" s="87" t="s">
        <v>553</v>
      </c>
      <c r="D25" s="113">
        <v>160</v>
      </c>
    </row>
    <row r="26" spans="1:4" ht="22.95" customHeight="1" x14ac:dyDescent="0.25">
      <c r="A26" s="179" t="s">
        <v>678</v>
      </c>
      <c r="B26" s="48">
        <v>0</v>
      </c>
      <c r="C26" s="87" t="s">
        <v>554</v>
      </c>
      <c r="D26" s="113">
        <v>4041</v>
      </c>
    </row>
    <row r="27" spans="1:4" ht="22.95" customHeight="1" x14ac:dyDescent="0.25">
      <c r="A27" s="179" t="s">
        <v>679</v>
      </c>
      <c r="B27" s="48">
        <v>0</v>
      </c>
      <c r="C27" s="87" t="s">
        <v>229</v>
      </c>
      <c r="D27" s="113">
        <v>1130</v>
      </c>
    </row>
    <row r="28" spans="1:4" ht="22.95" customHeight="1" x14ac:dyDescent="0.25">
      <c r="A28" s="179" t="s">
        <v>680</v>
      </c>
      <c r="B28" s="48">
        <v>131000</v>
      </c>
      <c r="C28" s="87" t="s">
        <v>230</v>
      </c>
      <c r="D28" s="113">
        <v>529</v>
      </c>
    </row>
    <row r="29" spans="1:4" ht="22.95" customHeight="1" x14ac:dyDescent="0.25">
      <c r="A29" s="49"/>
      <c r="B29" s="48"/>
      <c r="C29" s="87" t="s">
        <v>231</v>
      </c>
      <c r="D29" s="113">
        <v>100</v>
      </c>
    </row>
    <row r="30" spans="1:4" ht="22.95" customHeight="1" x14ac:dyDescent="0.25">
      <c r="A30" s="49"/>
      <c r="B30" s="48"/>
      <c r="C30" s="87" t="s">
        <v>555</v>
      </c>
      <c r="D30" s="113">
        <v>493</v>
      </c>
    </row>
    <row r="31" spans="1:4" ht="22.95" customHeight="1" x14ac:dyDescent="0.25">
      <c r="A31" s="49"/>
      <c r="B31" s="48"/>
      <c r="C31" s="87" t="s">
        <v>232</v>
      </c>
      <c r="D31" s="113">
        <v>15408</v>
      </c>
    </row>
    <row r="32" spans="1:4" ht="22.95" customHeight="1" x14ac:dyDescent="0.25">
      <c r="A32" s="49"/>
      <c r="B32" s="48"/>
      <c r="C32" s="87" t="s">
        <v>233</v>
      </c>
      <c r="D32" s="113">
        <v>128234</v>
      </c>
    </row>
    <row r="33" spans="1:4" ht="22.95" customHeight="1" x14ac:dyDescent="0.25">
      <c r="A33" s="49"/>
      <c r="B33" s="48"/>
      <c r="C33" s="87" t="s">
        <v>552</v>
      </c>
      <c r="D33" s="113">
        <v>4278</v>
      </c>
    </row>
    <row r="34" spans="1:4" ht="22.95" customHeight="1" x14ac:dyDescent="0.25">
      <c r="A34" s="49"/>
      <c r="B34" s="48"/>
      <c r="C34" s="87" t="s">
        <v>554</v>
      </c>
      <c r="D34" s="113">
        <v>536</v>
      </c>
    </row>
    <row r="35" spans="1:4" ht="22.95" customHeight="1" x14ac:dyDescent="0.25">
      <c r="A35" s="49"/>
      <c r="B35" s="48"/>
      <c r="C35" s="87" t="s">
        <v>234</v>
      </c>
      <c r="D35" s="113">
        <v>162</v>
      </c>
    </row>
    <row r="36" spans="1:4" ht="22.95" customHeight="1" x14ac:dyDescent="0.25">
      <c r="A36" s="88"/>
      <c r="B36" s="89"/>
      <c r="C36" s="90" t="s">
        <v>555</v>
      </c>
      <c r="D36" s="114">
        <v>2497</v>
      </c>
    </row>
    <row r="37" spans="1:4" ht="22.95" customHeight="1" x14ac:dyDescent="0.25">
      <c r="A37" s="50"/>
      <c r="B37" s="48"/>
      <c r="C37" s="87" t="s">
        <v>235</v>
      </c>
      <c r="D37" s="113">
        <v>120761</v>
      </c>
    </row>
    <row r="38" spans="1:4" ht="22.95" customHeight="1" x14ac:dyDescent="0.25">
      <c r="A38" s="50"/>
      <c r="B38" s="48"/>
      <c r="C38" s="87" t="s">
        <v>236</v>
      </c>
      <c r="D38" s="113">
        <v>5335</v>
      </c>
    </row>
    <row r="39" spans="1:4" ht="22.95" customHeight="1" x14ac:dyDescent="0.25">
      <c r="A39" s="47"/>
      <c r="B39" s="48"/>
      <c r="C39" s="87" t="s">
        <v>552</v>
      </c>
      <c r="D39" s="113">
        <v>1713</v>
      </c>
    </row>
    <row r="40" spans="1:4" ht="22.95" customHeight="1" x14ac:dyDescent="0.25">
      <c r="A40" s="50"/>
      <c r="B40" s="48"/>
      <c r="C40" s="87" t="s">
        <v>554</v>
      </c>
      <c r="D40" s="113">
        <v>204</v>
      </c>
    </row>
    <row r="41" spans="1:4" ht="22.95" customHeight="1" x14ac:dyDescent="0.25">
      <c r="A41" s="50"/>
      <c r="B41" s="162"/>
      <c r="C41" s="87" t="s">
        <v>237</v>
      </c>
      <c r="D41" s="113">
        <v>700</v>
      </c>
    </row>
    <row r="42" spans="1:4" ht="22.95" customHeight="1" x14ac:dyDescent="0.25">
      <c r="A42" s="50"/>
      <c r="B42" s="162"/>
      <c r="C42" s="87" t="s">
        <v>238</v>
      </c>
      <c r="D42" s="113">
        <v>1091</v>
      </c>
    </row>
    <row r="43" spans="1:4" ht="22.95" customHeight="1" x14ac:dyDescent="0.25">
      <c r="A43" s="50"/>
      <c r="B43" s="162"/>
      <c r="C43" s="87" t="s">
        <v>557</v>
      </c>
      <c r="D43" s="113">
        <v>120</v>
      </c>
    </row>
    <row r="44" spans="1:4" ht="22.95" customHeight="1" x14ac:dyDescent="0.25">
      <c r="A44" s="50"/>
      <c r="B44" s="48"/>
      <c r="C44" s="87" t="s">
        <v>555</v>
      </c>
      <c r="D44" s="113">
        <v>1182</v>
      </c>
    </row>
    <row r="45" spans="1:4" ht="22.95" customHeight="1" x14ac:dyDescent="0.25">
      <c r="A45" s="47"/>
      <c r="B45" s="48"/>
      <c r="C45" s="87" t="s">
        <v>239</v>
      </c>
      <c r="D45" s="113">
        <v>325</v>
      </c>
    </row>
    <row r="46" spans="1:4" ht="22.95" customHeight="1" x14ac:dyDescent="0.25">
      <c r="A46" s="49"/>
      <c r="B46" s="48"/>
      <c r="C46" s="87" t="s">
        <v>240</v>
      </c>
      <c r="D46" s="113">
        <v>13737</v>
      </c>
    </row>
    <row r="47" spans="1:4" ht="22.95" customHeight="1" x14ac:dyDescent="0.25">
      <c r="A47" s="50"/>
      <c r="B47" s="48"/>
      <c r="C47" s="87" t="s">
        <v>552</v>
      </c>
      <c r="D47" s="113">
        <v>4270</v>
      </c>
    </row>
    <row r="48" spans="1:4" ht="22.95" customHeight="1" x14ac:dyDescent="0.25">
      <c r="A48" s="50"/>
      <c r="B48" s="48"/>
      <c r="C48" s="87" t="s">
        <v>553</v>
      </c>
      <c r="D48" s="113">
        <v>1600</v>
      </c>
    </row>
    <row r="49" spans="1:4" ht="22.95" customHeight="1" x14ac:dyDescent="0.25">
      <c r="A49" s="50"/>
      <c r="B49" s="48"/>
      <c r="C49" s="87" t="s">
        <v>554</v>
      </c>
      <c r="D49" s="113">
        <v>1157</v>
      </c>
    </row>
    <row r="50" spans="1:4" ht="22.95" customHeight="1" x14ac:dyDescent="0.25">
      <c r="A50" s="50"/>
      <c r="B50" s="48"/>
      <c r="C50" s="87" t="s">
        <v>241</v>
      </c>
      <c r="D50" s="113">
        <v>50</v>
      </c>
    </row>
    <row r="51" spans="1:4" ht="22.95" customHeight="1" x14ac:dyDescent="0.25">
      <c r="A51" s="50"/>
      <c r="B51" s="48"/>
      <c r="C51" s="87" t="s">
        <v>558</v>
      </c>
      <c r="D51" s="113">
        <v>1200</v>
      </c>
    </row>
    <row r="52" spans="1:4" ht="22.95" customHeight="1" x14ac:dyDescent="0.25">
      <c r="A52" s="47"/>
      <c r="B52" s="48"/>
      <c r="C52" s="87" t="s">
        <v>555</v>
      </c>
      <c r="D52" s="113">
        <v>555</v>
      </c>
    </row>
    <row r="53" spans="1:4" ht="22.95" customHeight="1" x14ac:dyDescent="0.25">
      <c r="A53" s="49"/>
      <c r="B53" s="48"/>
      <c r="C53" s="87" t="s">
        <v>242</v>
      </c>
      <c r="D53" s="113">
        <v>4905</v>
      </c>
    </row>
    <row r="54" spans="1:4" ht="22.95" customHeight="1" x14ac:dyDescent="0.25">
      <c r="A54" s="50"/>
      <c r="B54" s="48"/>
      <c r="C54" s="87" t="s">
        <v>243</v>
      </c>
      <c r="D54" s="113">
        <v>96132</v>
      </c>
    </row>
    <row r="55" spans="1:4" ht="22.95" customHeight="1" x14ac:dyDescent="0.25">
      <c r="A55" s="50"/>
      <c r="B55" s="48"/>
      <c r="C55" s="87" t="s">
        <v>552</v>
      </c>
      <c r="D55" s="113">
        <v>96088</v>
      </c>
    </row>
    <row r="56" spans="1:4" ht="22.95" customHeight="1" x14ac:dyDescent="0.25">
      <c r="A56" s="50"/>
      <c r="B56" s="48"/>
      <c r="C56" s="87" t="s">
        <v>555</v>
      </c>
      <c r="D56" s="113">
        <v>44</v>
      </c>
    </row>
    <row r="57" spans="1:4" ht="22.95" customHeight="1" x14ac:dyDescent="0.25">
      <c r="A57" s="50"/>
      <c r="B57" s="48"/>
      <c r="C57" s="87" t="s">
        <v>244</v>
      </c>
      <c r="D57" s="113">
        <v>5899</v>
      </c>
    </row>
    <row r="58" spans="1:4" ht="22.95" customHeight="1" x14ac:dyDescent="0.25">
      <c r="A58" s="50"/>
      <c r="B58" s="48"/>
      <c r="C58" s="87" t="s">
        <v>552</v>
      </c>
      <c r="D58" s="113">
        <v>2738</v>
      </c>
    </row>
    <row r="59" spans="1:4" ht="22.95" customHeight="1" x14ac:dyDescent="0.25">
      <c r="A59" s="47"/>
      <c r="B59" s="48"/>
      <c r="C59" s="87" t="s">
        <v>554</v>
      </c>
      <c r="D59" s="113">
        <v>259</v>
      </c>
    </row>
    <row r="60" spans="1:4" ht="22.95" customHeight="1" x14ac:dyDescent="0.25">
      <c r="A60" s="49"/>
      <c r="B60" s="48"/>
      <c r="C60" s="87" t="s">
        <v>245</v>
      </c>
      <c r="D60" s="113">
        <v>2440</v>
      </c>
    </row>
    <row r="61" spans="1:4" ht="22.95" customHeight="1" x14ac:dyDescent="0.25">
      <c r="A61" s="50"/>
      <c r="B61" s="48"/>
      <c r="C61" s="87" t="s">
        <v>760</v>
      </c>
      <c r="D61" s="113">
        <v>19</v>
      </c>
    </row>
    <row r="62" spans="1:4" ht="22.95" customHeight="1" x14ac:dyDescent="0.25">
      <c r="A62" s="50"/>
      <c r="B62" s="48"/>
      <c r="C62" s="87" t="s">
        <v>555</v>
      </c>
      <c r="D62" s="113">
        <v>444</v>
      </c>
    </row>
    <row r="63" spans="1:4" ht="22.95" customHeight="1" x14ac:dyDescent="0.25">
      <c r="A63" s="50"/>
      <c r="B63" s="48"/>
      <c r="C63" s="87" t="s">
        <v>246</v>
      </c>
      <c r="D63" s="113">
        <v>1081</v>
      </c>
    </row>
    <row r="64" spans="1:4" ht="22.95" customHeight="1" x14ac:dyDescent="0.25">
      <c r="A64" s="50"/>
      <c r="B64" s="48"/>
      <c r="C64" s="87" t="s">
        <v>247</v>
      </c>
      <c r="D64" s="113">
        <v>1081</v>
      </c>
    </row>
    <row r="65" spans="1:4" ht="22.95" customHeight="1" x14ac:dyDescent="0.25">
      <c r="A65" s="50"/>
      <c r="B65" s="48"/>
      <c r="C65" s="87" t="s">
        <v>248</v>
      </c>
      <c r="D65" s="113">
        <v>9633</v>
      </c>
    </row>
    <row r="66" spans="1:4" ht="22.95" customHeight="1" x14ac:dyDescent="0.25">
      <c r="A66" s="50"/>
      <c r="B66" s="48"/>
      <c r="C66" s="87" t="s">
        <v>552</v>
      </c>
      <c r="D66" s="113">
        <v>3787</v>
      </c>
    </row>
    <row r="67" spans="1:4" ht="22.95" customHeight="1" x14ac:dyDescent="0.25">
      <c r="A67" s="49"/>
      <c r="B67" s="48"/>
      <c r="C67" s="87" t="s">
        <v>554</v>
      </c>
      <c r="D67" s="113">
        <v>1003</v>
      </c>
    </row>
    <row r="68" spans="1:4" ht="22.95" customHeight="1" x14ac:dyDescent="0.25">
      <c r="A68" s="88"/>
      <c r="B68" s="89"/>
      <c r="C68" s="90" t="s">
        <v>555</v>
      </c>
      <c r="D68" s="114">
        <v>1436</v>
      </c>
    </row>
    <row r="69" spans="1:4" ht="22.95" customHeight="1" x14ac:dyDescent="0.25">
      <c r="A69" s="50"/>
      <c r="B69" s="48"/>
      <c r="C69" s="87" t="s">
        <v>250</v>
      </c>
      <c r="D69" s="113">
        <v>3407</v>
      </c>
    </row>
    <row r="70" spans="1:4" ht="22.95" customHeight="1" x14ac:dyDescent="0.25">
      <c r="A70" s="50"/>
      <c r="B70" s="48"/>
      <c r="C70" s="87" t="s">
        <v>251</v>
      </c>
      <c r="D70" s="113">
        <v>27160</v>
      </c>
    </row>
    <row r="71" spans="1:4" ht="22.95" customHeight="1" x14ac:dyDescent="0.25">
      <c r="A71" s="50"/>
      <c r="B71" s="48"/>
      <c r="C71" s="87" t="s">
        <v>552</v>
      </c>
      <c r="D71" s="113">
        <v>3782</v>
      </c>
    </row>
    <row r="72" spans="1:4" ht="22.95" customHeight="1" x14ac:dyDescent="0.25">
      <c r="A72" s="50"/>
      <c r="B72" s="48"/>
      <c r="C72" s="87" t="s">
        <v>553</v>
      </c>
      <c r="D72" s="113">
        <v>4466</v>
      </c>
    </row>
    <row r="73" spans="1:4" ht="22.95" customHeight="1" x14ac:dyDescent="0.25">
      <c r="A73" s="47"/>
      <c r="B73" s="48"/>
      <c r="C73" s="87" t="s">
        <v>554</v>
      </c>
      <c r="D73" s="113">
        <v>473</v>
      </c>
    </row>
    <row r="74" spans="1:4" ht="22.95" customHeight="1" x14ac:dyDescent="0.25">
      <c r="A74" s="47"/>
      <c r="B74" s="162"/>
      <c r="C74" s="87" t="s">
        <v>252</v>
      </c>
      <c r="D74" s="113">
        <v>2500</v>
      </c>
    </row>
    <row r="75" spans="1:4" ht="22.95" customHeight="1" x14ac:dyDescent="0.25">
      <c r="A75" s="47"/>
      <c r="B75" s="162"/>
      <c r="C75" s="87" t="s">
        <v>555</v>
      </c>
      <c r="D75" s="113">
        <v>214</v>
      </c>
    </row>
    <row r="76" spans="1:4" ht="22.95" customHeight="1" x14ac:dyDescent="0.25">
      <c r="A76" s="47"/>
      <c r="B76" s="162"/>
      <c r="C76" s="87" t="s">
        <v>253</v>
      </c>
      <c r="D76" s="113">
        <v>15725</v>
      </c>
    </row>
    <row r="77" spans="1:4" ht="22.95" customHeight="1" x14ac:dyDescent="0.25">
      <c r="A77" s="47"/>
      <c r="B77" s="162"/>
      <c r="C77" s="87" t="s">
        <v>254</v>
      </c>
      <c r="D77" s="113">
        <v>17839</v>
      </c>
    </row>
    <row r="78" spans="1:4" ht="22.95" customHeight="1" x14ac:dyDescent="0.25">
      <c r="A78" s="47"/>
      <c r="B78" s="162"/>
      <c r="C78" s="87" t="s">
        <v>552</v>
      </c>
      <c r="D78" s="113">
        <v>6425</v>
      </c>
    </row>
    <row r="79" spans="1:4" ht="22.95" customHeight="1" x14ac:dyDescent="0.25">
      <c r="A79" s="47"/>
      <c r="B79" s="162"/>
      <c r="C79" s="87" t="s">
        <v>553</v>
      </c>
      <c r="D79" s="113">
        <v>525</v>
      </c>
    </row>
    <row r="80" spans="1:4" ht="22.95" customHeight="1" x14ac:dyDescent="0.25">
      <c r="A80" s="47"/>
      <c r="B80" s="162"/>
      <c r="C80" s="87" t="s">
        <v>554</v>
      </c>
      <c r="D80" s="113">
        <v>1070</v>
      </c>
    </row>
    <row r="81" spans="1:4" ht="22.95" customHeight="1" x14ac:dyDescent="0.25">
      <c r="A81" s="47"/>
      <c r="B81" s="162"/>
      <c r="C81" s="87" t="s">
        <v>255</v>
      </c>
      <c r="D81" s="113">
        <v>286</v>
      </c>
    </row>
    <row r="82" spans="1:4" ht="22.95" customHeight="1" x14ac:dyDescent="0.25">
      <c r="A82" s="47"/>
      <c r="B82" s="162"/>
      <c r="C82" s="87" t="s">
        <v>555</v>
      </c>
      <c r="D82" s="113">
        <v>546</v>
      </c>
    </row>
    <row r="83" spans="1:4" ht="22.95" customHeight="1" x14ac:dyDescent="0.25">
      <c r="A83" s="47"/>
      <c r="B83" s="162"/>
      <c r="C83" s="87" t="s">
        <v>256</v>
      </c>
      <c r="D83" s="113">
        <v>8987</v>
      </c>
    </row>
    <row r="84" spans="1:4" ht="22.95" customHeight="1" x14ac:dyDescent="0.25">
      <c r="A84" s="47"/>
      <c r="B84" s="162"/>
      <c r="C84" s="87" t="s">
        <v>257</v>
      </c>
      <c r="D84" s="113">
        <v>1524</v>
      </c>
    </row>
    <row r="85" spans="1:4" ht="22.95" customHeight="1" x14ac:dyDescent="0.25">
      <c r="A85" s="47"/>
      <c r="B85" s="162"/>
      <c r="C85" s="87" t="s">
        <v>552</v>
      </c>
      <c r="D85" s="113">
        <v>253</v>
      </c>
    </row>
    <row r="86" spans="1:4" ht="22.95" customHeight="1" x14ac:dyDescent="0.25">
      <c r="A86" s="47"/>
      <c r="B86" s="162"/>
      <c r="C86" s="87" t="s">
        <v>258</v>
      </c>
      <c r="D86" s="113">
        <v>62</v>
      </c>
    </row>
    <row r="87" spans="1:4" ht="22.95" customHeight="1" x14ac:dyDescent="0.25">
      <c r="A87" s="47"/>
      <c r="B87" s="162"/>
      <c r="C87" s="87" t="s">
        <v>683</v>
      </c>
      <c r="D87" s="113">
        <v>900</v>
      </c>
    </row>
    <row r="88" spans="1:4" ht="22.95" customHeight="1" x14ac:dyDescent="0.25">
      <c r="A88" s="47"/>
      <c r="B88" s="162"/>
      <c r="C88" s="87" t="s">
        <v>259</v>
      </c>
      <c r="D88" s="113">
        <v>310</v>
      </c>
    </row>
    <row r="89" spans="1:4" ht="22.95" customHeight="1" x14ac:dyDescent="0.25">
      <c r="A89" s="47"/>
      <c r="B89" s="162"/>
      <c r="C89" s="87" t="s">
        <v>261</v>
      </c>
      <c r="D89" s="113">
        <v>5061</v>
      </c>
    </row>
    <row r="90" spans="1:4" ht="22.95" customHeight="1" x14ac:dyDescent="0.25">
      <c r="A90" s="47"/>
      <c r="B90" s="162"/>
      <c r="C90" s="87" t="s">
        <v>552</v>
      </c>
      <c r="D90" s="113">
        <v>1524</v>
      </c>
    </row>
    <row r="91" spans="1:4" ht="22.95" customHeight="1" x14ac:dyDescent="0.25">
      <c r="A91" s="47"/>
      <c r="B91" s="162"/>
      <c r="C91" s="87" t="s">
        <v>554</v>
      </c>
      <c r="D91" s="113">
        <v>155</v>
      </c>
    </row>
    <row r="92" spans="1:4" ht="22.95" customHeight="1" x14ac:dyDescent="0.25">
      <c r="A92" s="47"/>
      <c r="B92" s="162"/>
      <c r="C92" s="87" t="s">
        <v>555</v>
      </c>
      <c r="D92" s="113">
        <v>1580</v>
      </c>
    </row>
    <row r="93" spans="1:4" ht="22.95" customHeight="1" x14ac:dyDescent="0.25">
      <c r="A93" s="47"/>
      <c r="B93" s="162"/>
      <c r="C93" s="87" t="s">
        <v>262</v>
      </c>
      <c r="D93" s="113">
        <v>1802</v>
      </c>
    </row>
    <row r="94" spans="1:4" ht="22.95" customHeight="1" x14ac:dyDescent="0.25">
      <c r="A94" s="47"/>
      <c r="B94" s="162"/>
      <c r="C94" s="87" t="s">
        <v>684</v>
      </c>
      <c r="D94" s="113">
        <v>310</v>
      </c>
    </row>
    <row r="95" spans="1:4" ht="22.95" customHeight="1" x14ac:dyDescent="0.25">
      <c r="A95" s="47"/>
      <c r="B95" s="162"/>
      <c r="C95" s="87" t="s">
        <v>552</v>
      </c>
      <c r="D95" s="113">
        <v>310</v>
      </c>
    </row>
    <row r="96" spans="1:4" ht="22.95" customHeight="1" x14ac:dyDescent="0.25">
      <c r="A96" s="47"/>
      <c r="B96" s="162"/>
      <c r="C96" s="87" t="s">
        <v>264</v>
      </c>
      <c r="D96" s="113">
        <v>6393</v>
      </c>
    </row>
    <row r="97" spans="1:4" ht="22.95" customHeight="1" x14ac:dyDescent="0.25">
      <c r="A97" s="47"/>
      <c r="B97" s="162"/>
      <c r="C97" s="87" t="s">
        <v>552</v>
      </c>
      <c r="D97" s="113">
        <v>1093</v>
      </c>
    </row>
    <row r="98" spans="1:4" ht="22.95" customHeight="1" x14ac:dyDescent="0.25">
      <c r="A98" s="47"/>
      <c r="B98" s="162"/>
      <c r="C98" s="87" t="s">
        <v>265</v>
      </c>
      <c r="D98" s="113">
        <v>5300</v>
      </c>
    </row>
    <row r="99" spans="1:4" ht="22.95" customHeight="1" x14ac:dyDescent="0.25">
      <c r="A99" s="47"/>
      <c r="B99" s="162"/>
      <c r="C99" s="87" t="s">
        <v>266</v>
      </c>
      <c r="D99" s="113">
        <v>2047</v>
      </c>
    </row>
    <row r="100" spans="1:4" ht="22.95" customHeight="1" x14ac:dyDescent="0.25">
      <c r="A100" s="91"/>
      <c r="B100" s="163"/>
      <c r="C100" s="90" t="s">
        <v>552</v>
      </c>
      <c r="D100" s="114">
        <v>1607</v>
      </c>
    </row>
    <row r="101" spans="1:4" ht="22.95" customHeight="1" x14ac:dyDescent="0.25">
      <c r="A101" s="47"/>
      <c r="B101" s="162"/>
      <c r="C101" s="87" t="s">
        <v>556</v>
      </c>
      <c r="D101" s="113">
        <v>140</v>
      </c>
    </row>
    <row r="102" spans="1:4" ht="22.95" customHeight="1" x14ac:dyDescent="0.25">
      <c r="A102" s="47"/>
      <c r="B102" s="162"/>
      <c r="C102" s="87" t="s">
        <v>267</v>
      </c>
      <c r="D102" s="113">
        <v>300</v>
      </c>
    </row>
    <row r="103" spans="1:4" ht="22.95" customHeight="1" x14ac:dyDescent="0.25">
      <c r="A103" s="47"/>
      <c r="B103" s="162"/>
      <c r="C103" s="87" t="s">
        <v>268</v>
      </c>
      <c r="D103" s="113">
        <v>10472</v>
      </c>
    </row>
    <row r="104" spans="1:4" ht="22.95" customHeight="1" x14ac:dyDescent="0.25">
      <c r="A104" s="47"/>
      <c r="B104" s="162"/>
      <c r="C104" s="87" t="s">
        <v>552</v>
      </c>
      <c r="D104" s="113">
        <v>1940</v>
      </c>
    </row>
    <row r="105" spans="1:4" ht="22.95" customHeight="1" x14ac:dyDescent="0.25">
      <c r="A105" s="47"/>
      <c r="B105" s="162"/>
      <c r="C105" s="87" t="s">
        <v>553</v>
      </c>
      <c r="D105" s="113">
        <v>828</v>
      </c>
    </row>
    <row r="106" spans="1:4" ht="22.95" customHeight="1" x14ac:dyDescent="0.25">
      <c r="A106" s="47"/>
      <c r="B106" s="162"/>
      <c r="C106" s="87" t="s">
        <v>554</v>
      </c>
      <c r="D106" s="113">
        <v>55</v>
      </c>
    </row>
    <row r="107" spans="1:4" ht="22.95" customHeight="1" x14ac:dyDescent="0.25">
      <c r="A107" s="47"/>
      <c r="B107" s="162"/>
      <c r="C107" s="87" t="s">
        <v>555</v>
      </c>
      <c r="D107" s="113">
        <v>3545</v>
      </c>
    </row>
    <row r="108" spans="1:4" ht="22.95" customHeight="1" x14ac:dyDescent="0.25">
      <c r="A108" s="47"/>
      <c r="B108" s="162"/>
      <c r="C108" s="87" t="s">
        <v>269</v>
      </c>
      <c r="D108" s="113">
        <v>4104</v>
      </c>
    </row>
    <row r="109" spans="1:4" ht="22.95" customHeight="1" x14ac:dyDescent="0.25">
      <c r="A109" s="47"/>
      <c r="B109" s="162"/>
      <c r="C109" s="87" t="s">
        <v>270</v>
      </c>
      <c r="D109" s="113">
        <v>21788</v>
      </c>
    </row>
    <row r="110" spans="1:4" ht="22.95" customHeight="1" x14ac:dyDescent="0.25">
      <c r="A110" s="47"/>
      <c r="B110" s="162"/>
      <c r="C110" s="87" t="s">
        <v>552</v>
      </c>
      <c r="D110" s="113">
        <v>7653</v>
      </c>
    </row>
    <row r="111" spans="1:4" ht="22.95" customHeight="1" x14ac:dyDescent="0.25">
      <c r="A111" s="47"/>
      <c r="B111" s="162"/>
      <c r="C111" s="87" t="s">
        <v>559</v>
      </c>
      <c r="D111" s="113">
        <v>11719</v>
      </c>
    </row>
    <row r="112" spans="1:4" ht="22.95" customHeight="1" x14ac:dyDescent="0.25">
      <c r="A112" s="47"/>
      <c r="B112" s="162"/>
      <c r="C112" s="87" t="s">
        <v>555</v>
      </c>
      <c r="D112" s="113">
        <v>1807</v>
      </c>
    </row>
    <row r="113" spans="1:4" ht="22.95" customHeight="1" x14ac:dyDescent="0.25">
      <c r="A113" s="47"/>
      <c r="B113" s="162"/>
      <c r="C113" s="87" t="s">
        <v>271</v>
      </c>
      <c r="D113" s="113">
        <v>609</v>
      </c>
    </row>
    <row r="114" spans="1:4" ht="22.95" customHeight="1" x14ac:dyDescent="0.25">
      <c r="A114" s="47"/>
      <c r="B114" s="162"/>
      <c r="C114" s="87" t="s">
        <v>272</v>
      </c>
      <c r="D114" s="113">
        <v>24976</v>
      </c>
    </row>
    <row r="115" spans="1:4" ht="22.95" customHeight="1" x14ac:dyDescent="0.25">
      <c r="A115" s="47"/>
      <c r="B115" s="162"/>
      <c r="C115" s="87" t="s">
        <v>552</v>
      </c>
      <c r="D115" s="113">
        <v>2364</v>
      </c>
    </row>
    <row r="116" spans="1:4" ht="22.95" customHeight="1" x14ac:dyDescent="0.25">
      <c r="A116" s="47"/>
      <c r="B116" s="162"/>
      <c r="C116" s="87" t="s">
        <v>555</v>
      </c>
      <c r="D116" s="113">
        <v>615</v>
      </c>
    </row>
    <row r="117" spans="1:4" ht="22.95" customHeight="1" x14ac:dyDescent="0.25">
      <c r="A117" s="47"/>
      <c r="B117" s="162"/>
      <c r="C117" s="87" t="s">
        <v>273</v>
      </c>
      <c r="D117" s="113">
        <v>21997</v>
      </c>
    </row>
    <row r="118" spans="1:4" ht="22.95" customHeight="1" x14ac:dyDescent="0.25">
      <c r="A118" s="47"/>
      <c r="B118" s="162"/>
      <c r="C118" s="87" t="s">
        <v>274</v>
      </c>
      <c r="D118" s="113">
        <v>13354</v>
      </c>
    </row>
    <row r="119" spans="1:4" ht="22.95" customHeight="1" x14ac:dyDescent="0.25">
      <c r="A119" s="47"/>
      <c r="B119" s="162"/>
      <c r="C119" s="87" t="s">
        <v>552</v>
      </c>
      <c r="D119" s="113">
        <v>1996</v>
      </c>
    </row>
    <row r="120" spans="1:4" ht="22.95" customHeight="1" x14ac:dyDescent="0.25">
      <c r="A120" s="47"/>
      <c r="B120" s="162"/>
      <c r="C120" s="87" t="s">
        <v>555</v>
      </c>
      <c r="D120" s="113">
        <v>440</v>
      </c>
    </row>
    <row r="121" spans="1:4" ht="22.95" customHeight="1" x14ac:dyDescent="0.25">
      <c r="A121" s="47"/>
      <c r="B121" s="162"/>
      <c r="C121" s="87" t="s">
        <v>275</v>
      </c>
      <c r="D121" s="113">
        <v>10918</v>
      </c>
    </row>
    <row r="122" spans="1:4" ht="22.95" customHeight="1" x14ac:dyDescent="0.25">
      <c r="A122" s="47"/>
      <c r="B122" s="162"/>
      <c r="C122" s="87" t="s">
        <v>276</v>
      </c>
      <c r="D122" s="113">
        <v>7104</v>
      </c>
    </row>
    <row r="123" spans="1:4" ht="22.95" customHeight="1" x14ac:dyDescent="0.25">
      <c r="A123" s="47"/>
      <c r="B123" s="162"/>
      <c r="C123" s="87" t="s">
        <v>552</v>
      </c>
      <c r="D123" s="113">
        <v>1309</v>
      </c>
    </row>
    <row r="124" spans="1:4" ht="22.95" customHeight="1" x14ac:dyDescent="0.25">
      <c r="A124" s="47"/>
      <c r="B124" s="162"/>
      <c r="C124" s="87" t="s">
        <v>685</v>
      </c>
      <c r="D124" s="113">
        <v>27</v>
      </c>
    </row>
    <row r="125" spans="1:4" ht="22.95" customHeight="1" x14ac:dyDescent="0.25">
      <c r="A125" s="47"/>
      <c r="B125" s="162"/>
      <c r="C125" s="87" t="s">
        <v>263</v>
      </c>
      <c r="D125" s="113">
        <v>685</v>
      </c>
    </row>
    <row r="126" spans="1:4" ht="22.95" customHeight="1" x14ac:dyDescent="0.25">
      <c r="A126" s="47"/>
      <c r="B126" s="162"/>
      <c r="C126" s="87" t="s">
        <v>555</v>
      </c>
      <c r="D126" s="113">
        <v>202</v>
      </c>
    </row>
    <row r="127" spans="1:4" ht="22.95" customHeight="1" x14ac:dyDescent="0.25">
      <c r="A127" s="47"/>
      <c r="B127" s="162"/>
      <c r="C127" s="87" t="s">
        <v>277</v>
      </c>
      <c r="D127" s="113">
        <v>4881</v>
      </c>
    </row>
    <row r="128" spans="1:4" ht="22.95" customHeight="1" x14ac:dyDescent="0.25">
      <c r="A128" s="47"/>
      <c r="B128" s="162"/>
      <c r="C128" s="87" t="s">
        <v>278</v>
      </c>
      <c r="D128" s="113">
        <v>28555</v>
      </c>
    </row>
    <row r="129" spans="1:4" ht="22.95" customHeight="1" x14ac:dyDescent="0.25">
      <c r="A129" s="47"/>
      <c r="B129" s="162"/>
      <c r="C129" s="87" t="s">
        <v>552</v>
      </c>
      <c r="D129" s="113">
        <v>6391</v>
      </c>
    </row>
    <row r="130" spans="1:4" ht="22.95" customHeight="1" x14ac:dyDescent="0.25">
      <c r="A130" s="47"/>
      <c r="B130" s="162"/>
      <c r="C130" s="87" t="s">
        <v>555</v>
      </c>
      <c r="D130" s="113">
        <v>1845</v>
      </c>
    </row>
    <row r="131" spans="1:4" ht="22.95" customHeight="1" x14ac:dyDescent="0.25">
      <c r="A131" s="47"/>
      <c r="B131" s="162"/>
      <c r="C131" s="87" t="s">
        <v>560</v>
      </c>
      <c r="D131" s="113">
        <v>20318</v>
      </c>
    </row>
    <row r="132" spans="1:4" ht="22.95" customHeight="1" x14ac:dyDescent="0.25">
      <c r="A132" s="91"/>
      <c r="B132" s="163"/>
      <c r="C132" s="90" t="s">
        <v>686</v>
      </c>
      <c r="D132" s="114">
        <v>12134</v>
      </c>
    </row>
    <row r="133" spans="1:4" ht="22.95" customHeight="1" x14ac:dyDescent="0.25">
      <c r="A133" s="47"/>
      <c r="B133" s="162"/>
      <c r="C133" s="87" t="s">
        <v>552</v>
      </c>
      <c r="D133" s="113">
        <v>347</v>
      </c>
    </row>
    <row r="134" spans="1:4" ht="22.95" customHeight="1" x14ac:dyDescent="0.25">
      <c r="A134" s="47"/>
      <c r="B134" s="162"/>
      <c r="C134" s="87" t="s">
        <v>555</v>
      </c>
      <c r="D134" s="113">
        <v>2867</v>
      </c>
    </row>
    <row r="135" spans="1:4" ht="22.95" customHeight="1" x14ac:dyDescent="0.25">
      <c r="A135" s="47"/>
      <c r="B135" s="162"/>
      <c r="C135" s="87" t="s">
        <v>687</v>
      </c>
      <c r="D135" s="113">
        <v>8920</v>
      </c>
    </row>
    <row r="136" spans="1:4" ht="22.95" customHeight="1" x14ac:dyDescent="0.25">
      <c r="A136" s="47"/>
      <c r="B136" s="162"/>
      <c r="C136" s="87" t="s">
        <v>688</v>
      </c>
      <c r="D136" s="113">
        <v>27039</v>
      </c>
    </row>
    <row r="137" spans="1:4" ht="22.95" customHeight="1" x14ac:dyDescent="0.25">
      <c r="A137" s="47"/>
      <c r="B137" s="162"/>
      <c r="C137" s="87" t="s">
        <v>552</v>
      </c>
      <c r="D137" s="113">
        <v>5786</v>
      </c>
    </row>
    <row r="138" spans="1:4" ht="22.95" customHeight="1" x14ac:dyDescent="0.25">
      <c r="A138" s="47"/>
      <c r="B138" s="162"/>
      <c r="C138" s="87" t="s">
        <v>553</v>
      </c>
      <c r="D138" s="113">
        <v>1151</v>
      </c>
    </row>
    <row r="139" spans="1:4" ht="22.95" customHeight="1" x14ac:dyDescent="0.25">
      <c r="A139" s="47"/>
      <c r="B139" s="162"/>
      <c r="C139" s="87" t="s">
        <v>554</v>
      </c>
      <c r="D139" s="113">
        <v>357</v>
      </c>
    </row>
    <row r="140" spans="1:4" ht="22.95" customHeight="1" x14ac:dyDescent="0.25">
      <c r="A140" s="47"/>
      <c r="B140" s="162"/>
      <c r="C140" s="87" t="s">
        <v>689</v>
      </c>
      <c r="D140" s="113">
        <v>9533</v>
      </c>
    </row>
    <row r="141" spans="1:4" ht="22.95" customHeight="1" x14ac:dyDescent="0.25">
      <c r="A141" s="47"/>
      <c r="B141" s="162"/>
      <c r="C141" s="87" t="s">
        <v>260</v>
      </c>
      <c r="D141" s="113">
        <v>60</v>
      </c>
    </row>
    <row r="142" spans="1:4" ht="22.95" customHeight="1" x14ac:dyDescent="0.25">
      <c r="A142" s="47"/>
      <c r="B142" s="162"/>
      <c r="C142" s="87" t="s">
        <v>558</v>
      </c>
      <c r="D142" s="113">
        <v>1388</v>
      </c>
    </row>
    <row r="143" spans="1:4" ht="22.95" customHeight="1" x14ac:dyDescent="0.25">
      <c r="A143" s="47"/>
      <c r="B143" s="162"/>
      <c r="C143" s="87" t="s">
        <v>407</v>
      </c>
      <c r="D143" s="113">
        <v>67</v>
      </c>
    </row>
    <row r="144" spans="1:4" ht="22.95" customHeight="1" x14ac:dyDescent="0.25">
      <c r="A144" s="47"/>
      <c r="B144" s="162"/>
      <c r="C144" s="87" t="s">
        <v>555</v>
      </c>
      <c r="D144" s="113">
        <v>8597</v>
      </c>
    </row>
    <row r="145" spans="1:4" ht="22.95" customHeight="1" x14ac:dyDescent="0.25">
      <c r="A145" s="47"/>
      <c r="B145" s="162"/>
      <c r="C145" s="87" t="s">
        <v>690</v>
      </c>
      <c r="D145" s="113">
        <v>100</v>
      </c>
    </row>
    <row r="146" spans="1:4" ht="22.95" customHeight="1" x14ac:dyDescent="0.25">
      <c r="A146" s="47"/>
      <c r="B146" s="162"/>
      <c r="C146" s="87" t="s">
        <v>279</v>
      </c>
      <c r="D146" s="113">
        <v>488</v>
      </c>
    </row>
    <row r="147" spans="1:4" ht="22.95" customHeight="1" x14ac:dyDescent="0.25">
      <c r="A147" s="47"/>
      <c r="B147" s="162"/>
      <c r="C147" s="87" t="s">
        <v>280</v>
      </c>
      <c r="D147" s="113">
        <v>338</v>
      </c>
    </row>
    <row r="148" spans="1:4" ht="22.95" customHeight="1" x14ac:dyDescent="0.25">
      <c r="A148" s="47"/>
      <c r="B148" s="162"/>
      <c r="C148" s="87" t="s">
        <v>281</v>
      </c>
      <c r="D148" s="113">
        <v>338</v>
      </c>
    </row>
    <row r="149" spans="1:4" ht="22.95" customHeight="1" x14ac:dyDescent="0.25">
      <c r="A149" s="47"/>
      <c r="B149" s="162"/>
      <c r="C149" s="87" t="s">
        <v>282</v>
      </c>
      <c r="D149" s="113">
        <v>150</v>
      </c>
    </row>
    <row r="150" spans="1:4" ht="22.95" customHeight="1" x14ac:dyDescent="0.25">
      <c r="A150" s="47"/>
      <c r="B150" s="162"/>
      <c r="C150" s="87" t="s">
        <v>283</v>
      </c>
      <c r="D150" s="113">
        <v>150</v>
      </c>
    </row>
    <row r="151" spans="1:4" ht="22.95" customHeight="1" x14ac:dyDescent="0.25">
      <c r="A151" s="47"/>
      <c r="B151" s="162"/>
      <c r="C151" s="87" t="s">
        <v>284</v>
      </c>
      <c r="D151" s="113">
        <v>6463</v>
      </c>
    </row>
    <row r="152" spans="1:4" ht="22.95" customHeight="1" x14ac:dyDescent="0.25">
      <c r="A152" s="47"/>
      <c r="B152" s="162"/>
      <c r="C152" s="87" t="s">
        <v>285</v>
      </c>
      <c r="D152" s="113">
        <v>746840</v>
      </c>
    </row>
    <row r="153" spans="1:4" ht="22.95" customHeight="1" x14ac:dyDescent="0.25">
      <c r="A153" s="47"/>
      <c r="B153" s="162"/>
      <c r="C153" s="87" t="s">
        <v>286</v>
      </c>
      <c r="D153" s="113">
        <v>687265</v>
      </c>
    </row>
    <row r="154" spans="1:4" ht="22.95" customHeight="1" x14ac:dyDescent="0.25">
      <c r="A154" s="47"/>
      <c r="B154" s="162"/>
      <c r="C154" s="87" t="s">
        <v>287</v>
      </c>
      <c r="D154" s="113">
        <v>4399</v>
      </c>
    </row>
    <row r="155" spans="1:4" ht="22.95" customHeight="1" x14ac:dyDescent="0.25">
      <c r="A155" s="47"/>
      <c r="B155" s="162"/>
      <c r="C155" s="87" t="s">
        <v>552</v>
      </c>
      <c r="D155" s="113">
        <v>2295</v>
      </c>
    </row>
    <row r="156" spans="1:4" ht="22.95" customHeight="1" x14ac:dyDescent="0.25">
      <c r="A156" s="47"/>
      <c r="B156" s="162"/>
      <c r="C156" s="87" t="s">
        <v>554</v>
      </c>
      <c r="D156" s="113">
        <v>265</v>
      </c>
    </row>
    <row r="157" spans="1:4" ht="22.95" customHeight="1" x14ac:dyDescent="0.25">
      <c r="A157" s="47"/>
      <c r="B157" s="162"/>
      <c r="C157" s="87" t="s">
        <v>691</v>
      </c>
      <c r="D157" s="113">
        <v>1839</v>
      </c>
    </row>
    <row r="158" spans="1:4" ht="22.95" customHeight="1" x14ac:dyDescent="0.25">
      <c r="A158" s="47"/>
      <c r="B158" s="162"/>
      <c r="C158" s="87" t="s">
        <v>288</v>
      </c>
      <c r="D158" s="113">
        <v>571764</v>
      </c>
    </row>
    <row r="159" spans="1:4" ht="22.95" customHeight="1" x14ac:dyDescent="0.25">
      <c r="A159" s="47"/>
      <c r="B159" s="162"/>
      <c r="C159" s="87" t="s">
        <v>289</v>
      </c>
      <c r="D159" s="113">
        <v>21486</v>
      </c>
    </row>
    <row r="160" spans="1:4" ht="22.95" customHeight="1" x14ac:dyDescent="0.25">
      <c r="A160" s="47"/>
      <c r="B160" s="162"/>
      <c r="C160" s="87" t="s">
        <v>290</v>
      </c>
      <c r="D160" s="113">
        <v>7890</v>
      </c>
    </row>
    <row r="161" spans="1:4" ht="22.95" customHeight="1" x14ac:dyDescent="0.25">
      <c r="A161" s="47"/>
      <c r="B161" s="162"/>
      <c r="C161" s="87" t="s">
        <v>291</v>
      </c>
      <c r="D161" s="113">
        <v>31011</v>
      </c>
    </row>
    <row r="162" spans="1:4" ht="22.95" customHeight="1" x14ac:dyDescent="0.25">
      <c r="A162" s="47"/>
      <c r="B162" s="162"/>
      <c r="C162" s="87" t="s">
        <v>292</v>
      </c>
      <c r="D162" s="113">
        <v>2677</v>
      </c>
    </row>
    <row r="163" spans="1:4" ht="22.95" customHeight="1" x14ac:dyDescent="0.25">
      <c r="A163" s="47"/>
      <c r="B163" s="162"/>
      <c r="C163" s="87" t="s">
        <v>293</v>
      </c>
      <c r="D163" s="113">
        <v>467839</v>
      </c>
    </row>
    <row r="164" spans="1:4" ht="22.95" customHeight="1" x14ac:dyDescent="0.25">
      <c r="A164" s="47"/>
      <c r="B164" s="162"/>
      <c r="C164" s="87" t="s">
        <v>294</v>
      </c>
      <c r="D164" s="113">
        <v>40861</v>
      </c>
    </row>
    <row r="165" spans="1:4" ht="22.95" customHeight="1" x14ac:dyDescent="0.25">
      <c r="A165" s="47"/>
      <c r="B165" s="162"/>
      <c r="C165" s="87" t="s">
        <v>295</v>
      </c>
      <c r="D165" s="113">
        <v>85820</v>
      </c>
    </row>
    <row r="166" spans="1:4" ht="22.95" customHeight="1" x14ac:dyDescent="0.25">
      <c r="A166" s="47"/>
      <c r="B166" s="162"/>
      <c r="C166" s="87" t="s">
        <v>296</v>
      </c>
      <c r="D166" s="113">
        <v>38672</v>
      </c>
    </row>
    <row r="167" spans="1:4" ht="22.95" customHeight="1" x14ac:dyDescent="0.25">
      <c r="A167" s="47"/>
      <c r="B167" s="162"/>
      <c r="C167" s="87" t="s">
        <v>297</v>
      </c>
      <c r="D167" s="113">
        <v>3051</v>
      </c>
    </row>
    <row r="168" spans="1:4" ht="22.95" customHeight="1" x14ac:dyDescent="0.25">
      <c r="A168" s="47"/>
      <c r="B168" s="162"/>
      <c r="C168" s="87" t="s">
        <v>761</v>
      </c>
      <c r="D168" s="113">
        <v>9475</v>
      </c>
    </row>
    <row r="169" spans="1:4" ht="22.95" customHeight="1" x14ac:dyDescent="0.25">
      <c r="A169" s="47"/>
      <c r="B169" s="162"/>
      <c r="C169" s="87" t="s">
        <v>298</v>
      </c>
      <c r="D169" s="113">
        <v>29183</v>
      </c>
    </row>
    <row r="170" spans="1:4" ht="22.95" customHeight="1" x14ac:dyDescent="0.25">
      <c r="A170" s="47"/>
      <c r="B170" s="162"/>
      <c r="C170" s="87" t="s">
        <v>762</v>
      </c>
      <c r="D170" s="113">
        <v>5439</v>
      </c>
    </row>
    <row r="171" spans="1:4" ht="22.95" customHeight="1" x14ac:dyDescent="0.25">
      <c r="A171" s="47"/>
      <c r="B171" s="162"/>
      <c r="C171" s="87" t="s">
        <v>299</v>
      </c>
      <c r="D171" s="113">
        <v>3907</v>
      </c>
    </row>
    <row r="172" spans="1:4" ht="22.95" customHeight="1" x14ac:dyDescent="0.25">
      <c r="A172" s="47"/>
      <c r="B172" s="162"/>
      <c r="C172" s="87" t="s">
        <v>300</v>
      </c>
      <c r="D172" s="113">
        <v>285</v>
      </c>
    </row>
    <row r="173" spans="1:4" ht="22.95" customHeight="1" x14ac:dyDescent="0.25">
      <c r="A173" s="91"/>
      <c r="B173" s="163"/>
      <c r="C173" s="90" t="s">
        <v>301</v>
      </c>
      <c r="D173" s="114">
        <v>2110</v>
      </c>
    </row>
    <row r="174" spans="1:4" ht="22.95" customHeight="1" x14ac:dyDescent="0.25">
      <c r="A174" s="47"/>
      <c r="B174" s="162"/>
      <c r="C174" s="87" t="s">
        <v>302</v>
      </c>
      <c r="D174" s="113">
        <v>1513</v>
      </c>
    </row>
    <row r="175" spans="1:4" ht="22.95" customHeight="1" x14ac:dyDescent="0.25">
      <c r="A175" s="47"/>
      <c r="B175" s="162"/>
      <c r="C175" s="87" t="s">
        <v>303</v>
      </c>
      <c r="D175" s="113">
        <v>263</v>
      </c>
    </row>
    <row r="176" spans="1:4" ht="22.95" customHeight="1" x14ac:dyDescent="0.25">
      <c r="A176" s="47"/>
      <c r="B176" s="162"/>
      <c r="C176" s="87" t="s">
        <v>304</v>
      </c>
      <c r="D176" s="113">
        <v>263</v>
      </c>
    </row>
    <row r="177" spans="1:4" ht="22.95" customHeight="1" x14ac:dyDescent="0.25">
      <c r="A177" s="47"/>
      <c r="B177" s="162"/>
      <c r="C177" s="87" t="s">
        <v>305</v>
      </c>
      <c r="D177" s="113">
        <v>1823</v>
      </c>
    </row>
    <row r="178" spans="1:4" ht="22.95" customHeight="1" x14ac:dyDescent="0.25">
      <c r="A178" s="47"/>
      <c r="B178" s="162"/>
      <c r="C178" s="87" t="s">
        <v>306</v>
      </c>
      <c r="D178" s="113">
        <v>1823</v>
      </c>
    </row>
    <row r="179" spans="1:4" ht="22.95" customHeight="1" x14ac:dyDescent="0.25">
      <c r="A179" s="47"/>
      <c r="B179" s="162"/>
      <c r="C179" s="87" t="s">
        <v>307</v>
      </c>
      <c r="D179" s="113">
        <v>14787</v>
      </c>
    </row>
    <row r="180" spans="1:4" ht="22.95" customHeight="1" x14ac:dyDescent="0.25">
      <c r="A180" s="47"/>
      <c r="B180" s="162"/>
      <c r="C180" s="87" t="s">
        <v>308</v>
      </c>
      <c r="D180" s="113">
        <v>13842</v>
      </c>
    </row>
    <row r="181" spans="1:4" ht="22.95" customHeight="1" x14ac:dyDescent="0.25">
      <c r="A181" s="47"/>
      <c r="B181" s="162"/>
      <c r="C181" s="87" t="s">
        <v>309</v>
      </c>
      <c r="D181" s="113">
        <v>945</v>
      </c>
    </row>
    <row r="182" spans="1:4" ht="22.95" customHeight="1" x14ac:dyDescent="0.25">
      <c r="A182" s="47"/>
      <c r="B182" s="162"/>
      <c r="C182" s="87" t="s">
        <v>310</v>
      </c>
      <c r="D182" s="113">
        <v>4500</v>
      </c>
    </row>
    <row r="183" spans="1:4" ht="22.95" customHeight="1" x14ac:dyDescent="0.25">
      <c r="A183" s="47"/>
      <c r="B183" s="162"/>
      <c r="C183" s="87" t="s">
        <v>311</v>
      </c>
      <c r="D183" s="113">
        <v>4500</v>
      </c>
    </row>
    <row r="184" spans="1:4" ht="22.95" customHeight="1" x14ac:dyDescent="0.25">
      <c r="A184" s="47"/>
      <c r="B184" s="162"/>
      <c r="C184" s="87" t="s">
        <v>312</v>
      </c>
      <c r="D184" s="113">
        <v>89541</v>
      </c>
    </row>
    <row r="185" spans="1:4" ht="22.95" customHeight="1" x14ac:dyDescent="0.25">
      <c r="A185" s="47"/>
      <c r="B185" s="162"/>
      <c r="C185" s="87" t="s">
        <v>313</v>
      </c>
      <c r="D185" s="113">
        <v>4386</v>
      </c>
    </row>
    <row r="186" spans="1:4" ht="22.95" customHeight="1" x14ac:dyDescent="0.25">
      <c r="A186" s="47"/>
      <c r="B186" s="162"/>
      <c r="C186" s="87" t="s">
        <v>552</v>
      </c>
      <c r="D186" s="113">
        <v>3557</v>
      </c>
    </row>
    <row r="187" spans="1:4" ht="22.95" customHeight="1" x14ac:dyDescent="0.25">
      <c r="A187" s="47"/>
      <c r="B187" s="162"/>
      <c r="C187" s="87" t="s">
        <v>553</v>
      </c>
      <c r="D187" s="113">
        <v>323</v>
      </c>
    </row>
    <row r="188" spans="1:4" ht="22.95" customHeight="1" x14ac:dyDescent="0.25">
      <c r="A188" s="47"/>
      <c r="B188" s="162"/>
      <c r="C188" s="87" t="s">
        <v>554</v>
      </c>
      <c r="D188" s="113">
        <v>491</v>
      </c>
    </row>
    <row r="189" spans="1:4" ht="22.95" customHeight="1" x14ac:dyDescent="0.25">
      <c r="A189" s="47"/>
      <c r="B189" s="162"/>
      <c r="C189" s="87" t="s">
        <v>314</v>
      </c>
      <c r="D189" s="113">
        <v>14</v>
      </c>
    </row>
    <row r="190" spans="1:4" ht="22.95" customHeight="1" x14ac:dyDescent="0.25">
      <c r="A190" s="47"/>
      <c r="B190" s="162"/>
      <c r="C190" s="87" t="s">
        <v>315</v>
      </c>
      <c r="D190" s="113">
        <v>13500</v>
      </c>
    </row>
    <row r="191" spans="1:4" ht="22.95" customHeight="1" x14ac:dyDescent="0.25">
      <c r="A191" s="47"/>
      <c r="B191" s="162"/>
      <c r="C191" s="87" t="s">
        <v>316</v>
      </c>
      <c r="D191" s="113">
        <v>11120</v>
      </c>
    </row>
    <row r="192" spans="1:4" ht="22.95" customHeight="1" x14ac:dyDescent="0.25">
      <c r="A192" s="47"/>
      <c r="B192" s="162"/>
      <c r="C192" s="87" t="s">
        <v>763</v>
      </c>
      <c r="D192" s="113">
        <v>2380</v>
      </c>
    </row>
    <row r="193" spans="1:4" ht="22.95" customHeight="1" x14ac:dyDescent="0.25">
      <c r="A193" s="47"/>
      <c r="B193" s="162"/>
      <c r="C193" s="87" t="s">
        <v>317</v>
      </c>
      <c r="D193" s="113">
        <v>35240</v>
      </c>
    </row>
    <row r="194" spans="1:4" ht="22.95" customHeight="1" x14ac:dyDescent="0.25">
      <c r="A194" s="47"/>
      <c r="B194" s="162"/>
      <c r="C194" s="87" t="s">
        <v>561</v>
      </c>
      <c r="D194" s="113">
        <v>17569</v>
      </c>
    </row>
    <row r="195" spans="1:4" ht="22.95" customHeight="1" x14ac:dyDescent="0.25">
      <c r="A195" s="47"/>
      <c r="B195" s="162"/>
      <c r="C195" s="87" t="s">
        <v>318</v>
      </c>
      <c r="D195" s="113">
        <v>17670</v>
      </c>
    </row>
    <row r="196" spans="1:4" ht="22.95" customHeight="1" x14ac:dyDescent="0.25">
      <c r="A196" s="47"/>
      <c r="B196" s="162"/>
      <c r="C196" s="87" t="s">
        <v>319</v>
      </c>
      <c r="D196" s="113">
        <v>16724</v>
      </c>
    </row>
    <row r="197" spans="1:4" ht="22.95" customHeight="1" x14ac:dyDescent="0.25">
      <c r="A197" s="47"/>
      <c r="B197" s="162"/>
      <c r="C197" s="87" t="s">
        <v>561</v>
      </c>
      <c r="D197" s="113">
        <v>111</v>
      </c>
    </row>
    <row r="198" spans="1:4" ht="22.95" customHeight="1" x14ac:dyDescent="0.25">
      <c r="A198" s="47"/>
      <c r="B198" s="162"/>
      <c r="C198" s="87" t="s">
        <v>320</v>
      </c>
      <c r="D198" s="113">
        <v>9520</v>
      </c>
    </row>
    <row r="199" spans="1:4" ht="22.95" customHeight="1" x14ac:dyDescent="0.25">
      <c r="A199" s="47"/>
      <c r="B199" s="162"/>
      <c r="C199" s="87" t="s">
        <v>321</v>
      </c>
      <c r="D199" s="113">
        <v>7000</v>
      </c>
    </row>
    <row r="200" spans="1:4" ht="22.95" customHeight="1" x14ac:dyDescent="0.25">
      <c r="A200" s="47"/>
      <c r="B200" s="162"/>
      <c r="C200" s="87" t="s">
        <v>322</v>
      </c>
      <c r="D200" s="113">
        <v>93</v>
      </c>
    </row>
    <row r="201" spans="1:4" ht="22.95" customHeight="1" x14ac:dyDescent="0.25">
      <c r="A201" s="47"/>
      <c r="B201" s="162"/>
      <c r="C201" s="87" t="s">
        <v>323</v>
      </c>
      <c r="D201" s="113">
        <v>814</v>
      </c>
    </row>
    <row r="202" spans="1:4" ht="22.95" customHeight="1" x14ac:dyDescent="0.25">
      <c r="A202" s="47"/>
      <c r="B202" s="162"/>
      <c r="C202" s="87" t="s">
        <v>561</v>
      </c>
      <c r="D202" s="113">
        <v>709</v>
      </c>
    </row>
    <row r="203" spans="1:4" ht="22.95" customHeight="1" x14ac:dyDescent="0.25">
      <c r="A203" s="47"/>
      <c r="B203" s="162"/>
      <c r="C203" s="87" t="s">
        <v>324</v>
      </c>
      <c r="D203" s="113">
        <v>105</v>
      </c>
    </row>
    <row r="204" spans="1:4" ht="22.95" customHeight="1" x14ac:dyDescent="0.25">
      <c r="A204" s="47"/>
      <c r="B204" s="162"/>
      <c r="C204" s="87" t="s">
        <v>325</v>
      </c>
      <c r="D204" s="113">
        <v>5277</v>
      </c>
    </row>
    <row r="205" spans="1:4" ht="22.95" customHeight="1" x14ac:dyDescent="0.25">
      <c r="A205" s="91"/>
      <c r="B205" s="163"/>
      <c r="C205" s="90" t="s">
        <v>326</v>
      </c>
      <c r="D205" s="114">
        <v>1474</v>
      </c>
    </row>
    <row r="206" spans="1:4" ht="22.95" customHeight="1" x14ac:dyDescent="0.25">
      <c r="A206" s="47"/>
      <c r="B206" s="162"/>
      <c r="C206" s="87" t="s">
        <v>327</v>
      </c>
      <c r="D206" s="113">
        <v>3565</v>
      </c>
    </row>
    <row r="207" spans="1:4" ht="22.95" customHeight="1" x14ac:dyDescent="0.25">
      <c r="A207" s="47"/>
      <c r="B207" s="162"/>
      <c r="C207" s="87" t="s">
        <v>328</v>
      </c>
      <c r="D207" s="113">
        <v>238</v>
      </c>
    </row>
    <row r="208" spans="1:4" ht="22.95" customHeight="1" x14ac:dyDescent="0.25">
      <c r="A208" s="47"/>
      <c r="B208" s="162"/>
      <c r="C208" s="87" t="s">
        <v>329</v>
      </c>
      <c r="D208" s="113">
        <v>7721</v>
      </c>
    </row>
    <row r="209" spans="1:4" ht="22.95" customHeight="1" x14ac:dyDescent="0.25">
      <c r="A209" s="47"/>
      <c r="B209" s="162"/>
      <c r="C209" s="87" t="s">
        <v>561</v>
      </c>
      <c r="D209" s="113">
        <v>342</v>
      </c>
    </row>
    <row r="210" spans="1:4" ht="22.95" customHeight="1" x14ac:dyDescent="0.25">
      <c r="A210" s="47"/>
      <c r="B210" s="162"/>
      <c r="C210" s="87" t="s">
        <v>330</v>
      </c>
      <c r="D210" s="113">
        <v>2289</v>
      </c>
    </row>
    <row r="211" spans="1:4" ht="22.95" customHeight="1" x14ac:dyDescent="0.25">
      <c r="A211" s="47"/>
      <c r="B211" s="162"/>
      <c r="C211" s="87" t="s">
        <v>331</v>
      </c>
      <c r="D211" s="113">
        <v>411</v>
      </c>
    </row>
    <row r="212" spans="1:4" ht="22.95" customHeight="1" x14ac:dyDescent="0.25">
      <c r="A212" s="47"/>
      <c r="B212" s="162"/>
      <c r="C212" s="87" t="s">
        <v>332</v>
      </c>
      <c r="D212" s="113">
        <v>365</v>
      </c>
    </row>
    <row r="213" spans="1:4" ht="22.95" customHeight="1" x14ac:dyDescent="0.25">
      <c r="A213" s="47"/>
      <c r="B213" s="162"/>
      <c r="C213" s="87" t="s">
        <v>333</v>
      </c>
      <c r="D213" s="113">
        <v>2671</v>
      </c>
    </row>
    <row r="214" spans="1:4" ht="22.95" customHeight="1" x14ac:dyDescent="0.25">
      <c r="A214" s="47"/>
      <c r="B214" s="162"/>
      <c r="C214" s="87" t="s">
        <v>764</v>
      </c>
      <c r="D214" s="113">
        <v>1642</v>
      </c>
    </row>
    <row r="215" spans="1:4" ht="22.95" customHeight="1" x14ac:dyDescent="0.25">
      <c r="A215" s="47"/>
      <c r="B215" s="162"/>
      <c r="C215" s="87" t="s">
        <v>334</v>
      </c>
      <c r="D215" s="113">
        <v>5101</v>
      </c>
    </row>
    <row r="216" spans="1:4" ht="22.95" customHeight="1" x14ac:dyDescent="0.25">
      <c r="A216" s="47"/>
      <c r="B216" s="162"/>
      <c r="C216" s="87" t="s">
        <v>335</v>
      </c>
      <c r="D216" s="113">
        <v>5075</v>
      </c>
    </row>
    <row r="217" spans="1:4" ht="22.95" customHeight="1" x14ac:dyDescent="0.25">
      <c r="A217" s="47"/>
      <c r="B217" s="162"/>
      <c r="C217" s="87" t="s">
        <v>336</v>
      </c>
      <c r="D217" s="113">
        <v>26</v>
      </c>
    </row>
    <row r="218" spans="1:4" ht="22.95" customHeight="1" x14ac:dyDescent="0.25">
      <c r="A218" s="47"/>
      <c r="B218" s="162"/>
      <c r="C218" s="87" t="s">
        <v>337</v>
      </c>
      <c r="D218" s="113">
        <v>780</v>
      </c>
    </row>
    <row r="219" spans="1:4" ht="22.95" customHeight="1" x14ac:dyDescent="0.25">
      <c r="A219" s="47"/>
      <c r="B219" s="162"/>
      <c r="C219" s="87" t="s">
        <v>338</v>
      </c>
      <c r="D219" s="113">
        <v>700</v>
      </c>
    </row>
    <row r="220" spans="1:4" ht="22.95" customHeight="1" x14ac:dyDescent="0.25">
      <c r="A220" s="47"/>
      <c r="B220" s="162"/>
      <c r="C220" s="87" t="s">
        <v>339</v>
      </c>
      <c r="D220" s="113">
        <v>80</v>
      </c>
    </row>
    <row r="221" spans="1:4" ht="22.95" customHeight="1" x14ac:dyDescent="0.25">
      <c r="A221" s="47"/>
      <c r="B221" s="162"/>
      <c r="C221" s="87" t="s">
        <v>692</v>
      </c>
      <c r="D221" s="113">
        <v>216705</v>
      </c>
    </row>
    <row r="222" spans="1:4" ht="22.95" customHeight="1" x14ac:dyDescent="0.25">
      <c r="A222" s="47"/>
      <c r="B222" s="162"/>
      <c r="C222" s="87" t="s">
        <v>693</v>
      </c>
      <c r="D222" s="113">
        <v>60560</v>
      </c>
    </row>
    <row r="223" spans="1:4" ht="22.95" customHeight="1" x14ac:dyDescent="0.25">
      <c r="A223" s="47"/>
      <c r="B223" s="162"/>
      <c r="C223" s="87" t="s">
        <v>552</v>
      </c>
      <c r="D223" s="113">
        <v>2343</v>
      </c>
    </row>
    <row r="224" spans="1:4" ht="22.95" customHeight="1" x14ac:dyDescent="0.25">
      <c r="A224" s="47"/>
      <c r="B224" s="162"/>
      <c r="C224" s="87" t="s">
        <v>554</v>
      </c>
      <c r="D224" s="113">
        <v>338</v>
      </c>
    </row>
    <row r="225" spans="1:4" ht="22.95" customHeight="1" x14ac:dyDescent="0.25">
      <c r="A225" s="47"/>
      <c r="B225" s="162"/>
      <c r="C225" s="87" t="s">
        <v>340</v>
      </c>
      <c r="D225" s="113">
        <v>3766</v>
      </c>
    </row>
    <row r="226" spans="1:4" ht="22.95" customHeight="1" x14ac:dyDescent="0.25">
      <c r="A226" s="47"/>
      <c r="B226" s="162"/>
      <c r="C226" s="87" t="s">
        <v>562</v>
      </c>
      <c r="D226" s="113">
        <v>11200</v>
      </c>
    </row>
    <row r="227" spans="1:4" ht="22.95" customHeight="1" x14ac:dyDescent="0.25">
      <c r="A227" s="47"/>
      <c r="B227" s="162"/>
      <c r="C227" s="87" t="s">
        <v>341</v>
      </c>
      <c r="D227" s="113">
        <v>398</v>
      </c>
    </row>
    <row r="228" spans="1:4" ht="22.95" customHeight="1" x14ac:dyDescent="0.25">
      <c r="A228" s="47"/>
      <c r="B228" s="162"/>
      <c r="C228" s="87" t="s">
        <v>342</v>
      </c>
      <c r="D228" s="113">
        <v>10083</v>
      </c>
    </row>
    <row r="229" spans="1:4" ht="22.95" customHeight="1" x14ac:dyDescent="0.25">
      <c r="A229" s="47"/>
      <c r="B229" s="162"/>
      <c r="C229" s="87" t="s">
        <v>343</v>
      </c>
      <c r="D229" s="113">
        <v>279</v>
      </c>
    </row>
    <row r="230" spans="1:4" ht="22.95" customHeight="1" x14ac:dyDescent="0.25">
      <c r="A230" s="47"/>
      <c r="B230" s="162"/>
      <c r="C230" s="87" t="s">
        <v>344</v>
      </c>
      <c r="D230" s="113">
        <v>652</v>
      </c>
    </row>
    <row r="231" spans="1:4" ht="22.95" customHeight="1" x14ac:dyDescent="0.25">
      <c r="A231" s="47"/>
      <c r="B231" s="162"/>
      <c r="C231" s="87" t="s">
        <v>345</v>
      </c>
      <c r="D231" s="113">
        <v>3356</v>
      </c>
    </row>
    <row r="232" spans="1:4" ht="22.95" customHeight="1" x14ac:dyDescent="0.25">
      <c r="A232" s="47"/>
      <c r="B232" s="162"/>
      <c r="C232" s="87" t="s">
        <v>694</v>
      </c>
      <c r="D232" s="113">
        <v>100</v>
      </c>
    </row>
    <row r="233" spans="1:4" ht="22.95" customHeight="1" x14ac:dyDescent="0.25">
      <c r="A233" s="47"/>
      <c r="B233" s="162"/>
      <c r="C233" s="87" t="s">
        <v>492</v>
      </c>
      <c r="D233" s="113">
        <v>89</v>
      </c>
    </row>
    <row r="234" spans="1:4" ht="22.95" customHeight="1" x14ac:dyDescent="0.25">
      <c r="A234" s="47"/>
      <c r="B234" s="162"/>
      <c r="C234" s="87" t="s">
        <v>493</v>
      </c>
      <c r="D234" s="113">
        <v>189</v>
      </c>
    </row>
    <row r="235" spans="1:4" ht="22.95" customHeight="1" x14ac:dyDescent="0.25">
      <c r="A235" s="47"/>
      <c r="B235" s="162"/>
      <c r="C235" s="87" t="s">
        <v>695</v>
      </c>
      <c r="D235" s="113">
        <v>27766</v>
      </c>
    </row>
    <row r="236" spans="1:4" ht="22.95" customHeight="1" x14ac:dyDescent="0.25">
      <c r="A236" s="47"/>
      <c r="B236" s="162"/>
      <c r="C236" s="87" t="s">
        <v>346</v>
      </c>
      <c r="D236" s="113">
        <v>14111</v>
      </c>
    </row>
    <row r="237" spans="1:4" ht="22.95" customHeight="1" x14ac:dyDescent="0.25">
      <c r="A237" s="91"/>
      <c r="B237" s="163"/>
      <c r="C237" s="90" t="s">
        <v>552</v>
      </c>
      <c r="D237" s="114">
        <v>350</v>
      </c>
    </row>
    <row r="238" spans="1:4" ht="22.95" customHeight="1" x14ac:dyDescent="0.25">
      <c r="A238" s="47"/>
      <c r="B238" s="162"/>
      <c r="C238" s="87" t="s">
        <v>347</v>
      </c>
      <c r="D238" s="113">
        <v>9991</v>
      </c>
    </row>
    <row r="239" spans="1:4" ht="22.95" customHeight="1" x14ac:dyDescent="0.25">
      <c r="A239" s="47"/>
      <c r="B239" s="162"/>
      <c r="C239" s="87" t="s">
        <v>348</v>
      </c>
      <c r="D239" s="113">
        <v>2474</v>
      </c>
    </row>
    <row r="240" spans="1:4" ht="22.95" customHeight="1" x14ac:dyDescent="0.25">
      <c r="A240" s="47"/>
      <c r="B240" s="162"/>
      <c r="C240" s="87" t="s">
        <v>349</v>
      </c>
      <c r="D240" s="113">
        <v>1296</v>
      </c>
    </row>
    <row r="241" spans="1:4" ht="22.95" customHeight="1" x14ac:dyDescent="0.25">
      <c r="A241" s="47"/>
      <c r="B241" s="162"/>
      <c r="C241" s="87" t="s">
        <v>350</v>
      </c>
      <c r="D241" s="113">
        <v>12266</v>
      </c>
    </row>
    <row r="242" spans="1:4" ht="22.95" customHeight="1" x14ac:dyDescent="0.25">
      <c r="A242" s="47"/>
      <c r="B242" s="162"/>
      <c r="C242" s="87" t="s">
        <v>552</v>
      </c>
      <c r="D242" s="113">
        <v>761</v>
      </c>
    </row>
    <row r="243" spans="1:4" ht="22.95" customHeight="1" x14ac:dyDescent="0.25">
      <c r="A243" s="47"/>
      <c r="B243" s="162"/>
      <c r="C243" s="87" t="s">
        <v>351</v>
      </c>
      <c r="D243" s="113">
        <v>8871</v>
      </c>
    </row>
    <row r="244" spans="1:4" ht="22.95" customHeight="1" x14ac:dyDescent="0.25">
      <c r="A244" s="47"/>
      <c r="B244" s="162"/>
      <c r="C244" s="87" t="s">
        <v>696</v>
      </c>
      <c r="D244" s="113">
        <v>1082</v>
      </c>
    </row>
    <row r="245" spans="1:4" ht="22.95" customHeight="1" x14ac:dyDescent="0.25">
      <c r="A245" s="47"/>
      <c r="B245" s="162"/>
      <c r="C245" s="87" t="s">
        <v>697</v>
      </c>
      <c r="D245" s="113">
        <v>1192</v>
      </c>
    </row>
    <row r="246" spans="1:4" ht="22.95" customHeight="1" x14ac:dyDescent="0.25">
      <c r="A246" s="47"/>
      <c r="B246" s="162"/>
      <c r="C246" s="87" t="s">
        <v>765</v>
      </c>
      <c r="D246" s="113">
        <v>360</v>
      </c>
    </row>
    <row r="247" spans="1:4" ht="22.95" customHeight="1" x14ac:dyDescent="0.25">
      <c r="A247" s="47"/>
      <c r="B247" s="162"/>
      <c r="C247" s="87" t="s">
        <v>698</v>
      </c>
      <c r="D247" s="113">
        <v>15370</v>
      </c>
    </row>
    <row r="248" spans="1:4" ht="22.95" customHeight="1" x14ac:dyDescent="0.25">
      <c r="A248" s="47"/>
      <c r="B248" s="162"/>
      <c r="C248" s="87" t="s">
        <v>355</v>
      </c>
      <c r="D248" s="113">
        <v>13450</v>
      </c>
    </row>
    <row r="249" spans="1:4" ht="22.95" customHeight="1" x14ac:dyDescent="0.25">
      <c r="A249" s="47"/>
      <c r="B249" s="162"/>
      <c r="C249" s="87" t="s">
        <v>354</v>
      </c>
      <c r="D249" s="113">
        <v>1840</v>
      </c>
    </row>
    <row r="250" spans="1:4" ht="22.95" customHeight="1" x14ac:dyDescent="0.25">
      <c r="A250" s="47"/>
      <c r="B250" s="162"/>
      <c r="C250" s="87" t="s">
        <v>699</v>
      </c>
      <c r="D250" s="113">
        <v>80</v>
      </c>
    </row>
    <row r="251" spans="1:4" ht="22.95" customHeight="1" x14ac:dyDescent="0.25">
      <c r="A251" s="47"/>
      <c r="B251" s="162"/>
      <c r="C251" s="87" t="s">
        <v>700</v>
      </c>
      <c r="D251" s="113">
        <v>64617</v>
      </c>
    </row>
    <row r="252" spans="1:4" ht="22.95" customHeight="1" x14ac:dyDescent="0.25">
      <c r="A252" s="47"/>
      <c r="B252" s="162"/>
      <c r="C252" s="87" t="s">
        <v>552</v>
      </c>
      <c r="D252" s="113">
        <v>1682</v>
      </c>
    </row>
    <row r="253" spans="1:4" ht="22.95" customHeight="1" x14ac:dyDescent="0.25">
      <c r="A253" s="47"/>
      <c r="B253" s="162"/>
      <c r="C253" s="87" t="s">
        <v>554</v>
      </c>
      <c r="D253" s="113">
        <v>893</v>
      </c>
    </row>
    <row r="254" spans="1:4" ht="22.95" customHeight="1" x14ac:dyDescent="0.25">
      <c r="A254" s="47"/>
      <c r="B254" s="162"/>
      <c r="C254" s="87" t="s">
        <v>352</v>
      </c>
      <c r="D254" s="113">
        <v>24457</v>
      </c>
    </row>
    <row r="255" spans="1:4" ht="22.95" customHeight="1" x14ac:dyDescent="0.25">
      <c r="A255" s="47"/>
      <c r="B255" s="162"/>
      <c r="C255" s="87" t="s">
        <v>353</v>
      </c>
      <c r="D255" s="113">
        <v>15727</v>
      </c>
    </row>
    <row r="256" spans="1:4" ht="22.95" customHeight="1" x14ac:dyDescent="0.25">
      <c r="A256" s="47"/>
      <c r="B256" s="162"/>
      <c r="C256" s="87" t="s">
        <v>701</v>
      </c>
      <c r="D256" s="113">
        <v>21858</v>
      </c>
    </row>
    <row r="257" spans="1:4" ht="22.95" customHeight="1" x14ac:dyDescent="0.25">
      <c r="A257" s="47"/>
      <c r="B257" s="162"/>
      <c r="C257" s="87" t="s">
        <v>766</v>
      </c>
      <c r="D257" s="113">
        <v>49781</v>
      </c>
    </row>
    <row r="258" spans="1:4" ht="22.95" customHeight="1" x14ac:dyDescent="0.25">
      <c r="A258" s="47"/>
      <c r="B258" s="162"/>
      <c r="C258" s="87" t="s">
        <v>767</v>
      </c>
      <c r="D258" s="113">
        <v>49781</v>
      </c>
    </row>
    <row r="259" spans="1:4" ht="22.95" customHeight="1" x14ac:dyDescent="0.25">
      <c r="A259" s="47"/>
      <c r="B259" s="162"/>
      <c r="C259" s="87" t="s">
        <v>356</v>
      </c>
      <c r="D259" s="113">
        <v>1889963</v>
      </c>
    </row>
    <row r="260" spans="1:4" ht="22.95" customHeight="1" x14ac:dyDescent="0.25">
      <c r="A260" s="47"/>
      <c r="B260" s="162"/>
      <c r="C260" s="87" t="s">
        <v>357</v>
      </c>
      <c r="D260" s="113">
        <v>9507</v>
      </c>
    </row>
    <row r="261" spans="1:4" ht="22.95" customHeight="1" x14ac:dyDescent="0.25">
      <c r="A261" s="47"/>
      <c r="B261" s="162"/>
      <c r="C261" s="87" t="s">
        <v>552</v>
      </c>
      <c r="D261" s="113">
        <v>1054</v>
      </c>
    </row>
    <row r="262" spans="1:4" ht="22.95" customHeight="1" x14ac:dyDescent="0.25">
      <c r="A262" s="47"/>
      <c r="B262" s="162"/>
      <c r="C262" s="87" t="s">
        <v>358</v>
      </c>
      <c r="D262" s="113">
        <v>2010</v>
      </c>
    </row>
    <row r="263" spans="1:4" ht="22.95" customHeight="1" x14ac:dyDescent="0.25">
      <c r="A263" s="47"/>
      <c r="B263" s="162"/>
      <c r="C263" s="87" t="s">
        <v>359</v>
      </c>
      <c r="D263" s="113">
        <v>841</v>
      </c>
    </row>
    <row r="264" spans="1:4" ht="22.95" customHeight="1" x14ac:dyDescent="0.25">
      <c r="A264" s="47"/>
      <c r="B264" s="162"/>
      <c r="C264" s="87" t="s">
        <v>360</v>
      </c>
      <c r="D264" s="113">
        <v>5602</v>
      </c>
    </row>
    <row r="265" spans="1:4" ht="22.95" customHeight="1" x14ac:dyDescent="0.25">
      <c r="A265" s="47"/>
      <c r="B265" s="162"/>
      <c r="C265" s="87" t="s">
        <v>361</v>
      </c>
      <c r="D265" s="113">
        <v>204583</v>
      </c>
    </row>
    <row r="266" spans="1:4" ht="22.95" customHeight="1" x14ac:dyDescent="0.25">
      <c r="A266" s="47"/>
      <c r="B266" s="162"/>
      <c r="C266" s="87" t="s">
        <v>552</v>
      </c>
      <c r="D266" s="113">
        <v>2665</v>
      </c>
    </row>
    <row r="267" spans="1:4" ht="22.95" customHeight="1" x14ac:dyDescent="0.25">
      <c r="A267" s="47"/>
      <c r="B267" s="162"/>
      <c r="C267" s="87" t="s">
        <v>554</v>
      </c>
      <c r="D267" s="113">
        <v>437</v>
      </c>
    </row>
    <row r="268" spans="1:4" ht="22.95" customHeight="1" x14ac:dyDescent="0.25">
      <c r="A268" s="47"/>
      <c r="B268" s="162"/>
      <c r="C268" s="87" t="s">
        <v>362</v>
      </c>
      <c r="D268" s="113">
        <v>258</v>
      </c>
    </row>
    <row r="269" spans="1:4" ht="22.95" customHeight="1" x14ac:dyDescent="0.25">
      <c r="A269" s="91"/>
      <c r="B269" s="163"/>
      <c r="C269" s="90" t="s">
        <v>363</v>
      </c>
      <c r="D269" s="114">
        <v>201224</v>
      </c>
    </row>
    <row r="270" spans="1:4" ht="22.95" customHeight="1" x14ac:dyDescent="0.25">
      <c r="A270" s="47"/>
      <c r="B270" s="162"/>
      <c r="C270" s="87" t="s">
        <v>364</v>
      </c>
      <c r="D270" s="113">
        <v>475540</v>
      </c>
    </row>
    <row r="271" spans="1:4" ht="22.95" customHeight="1" x14ac:dyDescent="0.25">
      <c r="A271" s="47"/>
      <c r="B271" s="162"/>
      <c r="C271" s="87" t="s">
        <v>365</v>
      </c>
      <c r="D271" s="113">
        <v>46747</v>
      </c>
    </row>
    <row r="272" spans="1:4" ht="22.95" customHeight="1" x14ac:dyDescent="0.25">
      <c r="A272" s="47"/>
      <c r="B272" s="162"/>
      <c r="C272" s="87" t="s">
        <v>366</v>
      </c>
      <c r="D272" s="113">
        <v>168850</v>
      </c>
    </row>
    <row r="273" spans="1:4" ht="22.95" customHeight="1" x14ac:dyDescent="0.25">
      <c r="A273" s="47"/>
      <c r="B273" s="162"/>
      <c r="C273" s="87" t="s">
        <v>367</v>
      </c>
      <c r="D273" s="113">
        <v>55440</v>
      </c>
    </row>
    <row r="274" spans="1:4" ht="22.95" customHeight="1" x14ac:dyDescent="0.25">
      <c r="A274" s="47"/>
      <c r="B274" s="162"/>
      <c r="C274" s="87" t="s">
        <v>563</v>
      </c>
      <c r="D274" s="113">
        <v>155767</v>
      </c>
    </row>
    <row r="275" spans="1:4" ht="22.95" customHeight="1" x14ac:dyDescent="0.25">
      <c r="A275" s="47"/>
      <c r="B275" s="162"/>
      <c r="C275" s="87" t="s">
        <v>368</v>
      </c>
      <c r="D275" s="113">
        <v>48737</v>
      </c>
    </row>
    <row r="276" spans="1:4" ht="22.95" customHeight="1" x14ac:dyDescent="0.25">
      <c r="A276" s="47"/>
      <c r="B276" s="162"/>
      <c r="C276" s="87" t="s">
        <v>369</v>
      </c>
      <c r="D276" s="113">
        <v>4611</v>
      </c>
    </row>
    <row r="277" spans="1:4" ht="22.95" customHeight="1" x14ac:dyDescent="0.25">
      <c r="A277" s="47"/>
      <c r="B277" s="162"/>
      <c r="C277" s="87" t="s">
        <v>370</v>
      </c>
      <c r="D277" s="113">
        <v>4611</v>
      </c>
    </row>
    <row r="278" spans="1:4" ht="22.95" customHeight="1" x14ac:dyDescent="0.25">
      <c r="A278" s="47"/>
      <c r="B278" s="162"/>
      <c r="C278" s="87" t="s">
        <v>371</v>
      </c>
      <c r="D278" s="113">
        <v>8062</v>
      </c>
    </row>
    <row r="279" spans="1:4" ht="22.95" customHeight="1" x14ac:dyDescent="0.25">
      <c r="A279" s="47"/>
      <c r="B279" s="162"/>
      <c r="C279" s="87" t="s">
        <v>768</v>
      </c>
      <c r="D279" s="113">
        <v>6786</v>
      </c>
    </row>
    <row r="280" spans="1:4" ht="22.95" customHeight="1" x14ac:dyDescent="0.25">
      <c r="A280" s="47"/>
      <c r="B280" s="162"/>
      <c r="C280" s="87" t="s">
        <v>372</v>
      </c>
      <c r="D280" s="113">
        <v>348</v>
      </c>
    </row>
    <row r="281" spans="1:4" ht="22.95" customHeight="1" x14ac:dyDescent="0.25">
      <c r="A281" s="47"/>
      <c r="B281" s="162"/>
      <c r="C281" s="87" t="s">
        <v>702</v>
      </c>
      <c r="D281" s="113">
        <v>928</v>
      </c>
    </row>
    <row r="282" spans="1:4" ht="22.95" customHeight="1" x14ac:dyDescent="0.25">
      <c r="A282" s="47"/>
      <c r="B282" s="162"/>
      <c r="C282" s="87" t="s">
        <v>373</v>
      </c>
      <c r="D282" s="113">
        <v>394763</v>
      </c>
    </row>
    <row r="283" spans="1:4" ht="22.95" customHeight="1" x14ac:dyDescent="0.25">
      <c r="A283" s="47"/>
      <c r="B283" s="162"/>
      <c r="C283" s="87" t="s">
        <v>374</v>
      </c>
      <c r="D283" s="113">
        <v>103</v>
      </c>
    </row>
    <row r="284" spans="1:4" ht="22.95" customHeight="1" x14ac:dyDescent="0.25">
      <c r="A284" s="47"/>
      <c r="B284" s="162"/>
      <c r="C284" s="87" t="s">
        <v>375</v>
      </c>
      <c r="D284" s="113">
        <v>58445</v>
      </c>
    </row>
    <row r="285" spans="1:4" ht="22.95" customHeight="1" x14ac:dyDescent="0.25">
      <c r="A285" s="47"/>
      <c r="B285" s="162"/>
      <c r="C285" s="87" t="s">
        <v>376</v>
      </c>
      <c r="D285" s="113">
        <v>1609</v>
      </c>
    </row>
    <row r="286" spans="1:4" ht="22.95" customHeight="1" x14ac:dyDescent="0.25">
      <c r="A286" s="47"/>
      <c r="B286" s="162"/>
      <c r="C286" s="87" t="s">
        <v>249</v>
      </c>
      <c r="D286" s="113">
        <v>334605</v>
      </c>
    </row>
    <row r="287" spans="1:4" ht="22.95" customHeight="1" x14ac:dyDescent="0.25">
      <c r="A287" s="47"/>
      <c r="B287" s="162"/>
      <c r="C287" s="87" t="s">
        <v>377</v>
      </c>
      <c r="D287" s="113">
        <v>1708</v>
      </c>
    </row>
    <row r="288" spans="1:4" ht="22.95" customHeight="1" x14ac:dyDescent="0.25">
      <c r="A288" s="47"/>
      <c r="B288" s="162"/>
      <c r="C288" s="87" t="s">
        <v>703</v>
      </c>
      <c r="D288" s="113">
        <v>201</v>
      </c>
    </row>
    <row r="289" spans="1:4" ht="22.95" customHeight="1" x14ac:dyDescent="0.25">
      <c r="A289" s="47"/>
      <c r="B289" s="162"/>
      <c r="C289" s="87" t="s">
        <v>704</v>
      </c>
      <c r="D289" s="113">
        <v>180</v>
      </c>
    </row>
    <row r="290" spans="1:4" ht="22.95" customHeight="1" x14ac:dyDescent="0.25">
      <c r="A290" s="47"/>
      <c r="B290" s="162"/>
      <c r="C290" s="87" t="s">
        <v>378</v>
      </c>
      <c r="D290" s="113">
        <v>1327</v>
      </c>
    </row>
    <row r="291" spans="1:4" ht="22.95" customHeight="1" x14ac:dyDescent="0.25">
      <c r="A291" s="47"/>
      <c r="B291" s="162"/>
      <c r="C291" s="87" t="s">
        <v>379</v>
      </c>
      <c r="D291" s="113">
        <v>6777</v>
      </c>
    </row>
    <row r="292" spans="1:4" ht="22.95" customHeight="1" x14ac:dyDescent="0.25">
      <c r="A292" s="47"/>
      <c r="B292" s="162"/>
      <c r="C292" s="87" t="s">
        <v>552</v>
      </c>
      <c r="D292" s="113">
        <v>742</v>
      </c>
    </row>
    <row r="293" spans="1:4" ht="22.95" customHeight="1" x14ac:dyDescent="0.25">
      <c r="A293" s="47"/>
      <c r="B293" s="162"/>
      <c r="C293" s="87" t="s">
        <v>554</v>
      </c>
      <c r="D293" s="113">
        <v>45</v>
      </c>
    </row>
    <row r="294" spans="1:4" ht="22.95" customHeight="1" x14ac:dyDescent="0.25">
      <c r="A294" s="47"/>
      <c r="B294" s="162"/>
      <c r="C294" s="87" t="s">
        <v>380</v>
      </c>
      <c r="D294" s="113">
        <v>1511</v>
      </c>
    </row>
    <row r="295" spans="1:4" ht="22.95" customHeight="1" x14ac:dyDescent="0.25">
      <c r="A295" s="47"/>
      <c r="B295" s="162"/>
      <c r="C295" s="87" t="s">
        <v>381</v>
      </c>
      <c r="D295" s="113">
        <v>671</v>
      </c>
    </row>
    <row r="296" spans="1:4" ht="22.95" customHeight="1" x14ac:dyDescent="0.25">
      <c r="A296" s="47"/>
      <c r="B296" s="162"/>
      <c r="C296" s="87" t="s">
        <v>769</v>
      </c>
      <c r="D296" s="113">
        <v>3808</v>
      </c>
    </row>
    <row r="297" spans="1:4" ht="22.95" customHeight="1" x14ac:dyDescent="0.25">
      <c r="A297" s="47"/>
      <c r="B297" s="162"/>
      <c r="C297" s="87" t="s">
        <v>382</v>
      </c>
      <c r="D297" s="113">
        <v>755</v>
      </c>
    </row>
    <row r="298" spans="1:4" ht="22.95" customHeight="1" x14ac:dyDescent="0.25">
      <c r="A298" s="47"/>
      <c r="B298" s="162"/>
      <c r="C298" s="87" t="s">
        <v>552</v>
      </c>
      <c r="D298" s="113">
        <v>390</v>
      </c>
    </row>
    <row r="299" spans="1:4" ht="22.95" customHeight="1" x14ac:dyDescent="0.25">
      <c r="A299" s="47"/>
      <c r="B299" s="162"/>
      <c r="C299" s="87" t="s">
        <v>553</v>
      </c>
      <c r="D299" s="113">
        <v>251</v>
      </c>
    </row>
    <row r="300" spans="1:4" ht="22.95" customHeight="1" x14ac:dyDescent="0.25">
      <c r="A300" s="47"/>
      <c r="B300" s="162"/>
      <c r="C300" s="87" t="s">
        <v>383</v>
      </c>
      <c r="D300" s="113">
        <v>114</v>
      </c>
    </row>
    <row r="301" spans="1:4" ht="22.95" customHeight="1" x14ac:dyDescent="0.25">
      <c r="A301" s="91"/>
      <c r="B301" s="163"/>
      <c r="C301" s="90" t="s">
        <v>384</v>
      </c>
      <c r="D301" s="114">
        <v>194</v>
      </c>
    </row>
    <row r="302" spans="1:4" ht="22.95" customHeight="1" x14ac:dyDescent="0.25">
      <c r="A302" s="47"/>
      <c r="B302" s="162"/>
      <c r="C302" s="87" t="s">
        <v>385</v>
      </c>
      <c r="D302" s="113">
        <v>194</v>
      </c>
    </row>
    <row r="303" spans="1:4" ht="22.95" customHeight="1" x14ac:dyDescent="0.25">
      <c r="A303" s="47"/>
      <c r="B303" s="162"/>
      <c r="C303" s="87" t="s">
        <v>386</v>
      </c>
      <c r="D303" s="113">
        <v>783113</v>
      </c>
    </row>
    <row r="304" spans="1:4" ht="22.95" customHeight="1" x14ac:dyDescent="0.25">
      <c r="A304" s="47"/>
      <c r="B304" s="162"/>
      <c r="C304" s="87" t="s">
        <v>770</v>
      </c>
      <c r="D304" s="113">
        <v>783113</v>
      </c>
    </row>
    <row r="305" spans="1:4" ht="22.95" customHeight="1" x14ac:dyDescent="0.25">
      <c r="A305" s="47"/>
      <c r="B305" s="162"/>
      <c r="C305" s="87" t="s">
        <v>387</v>
      </c>
      <c r="D305" s="113">
        <v>353</v>
      </c>
    </row>
    <row r="306" spans="1:4" ht="22.95" customHeight="1" x14ac:dyDescent="0.25">
      <c r="A306" s="47"/>
      <c r="B306" s="162"/>
      <c r="C306" s="87" t="s">
        <v>388</v>
      </c>
      <c r="D306" s="113">
        <v>353</v>
      </c>
    </row>
    <row r="307" spans="1:4" ht="22.95" customHeight="1" x14ac:dyDescent="0.25">
      <c r="A307" s="47"/>
      <c r="B307" s="162"/>
      <c r="C307" s="87" t="s">
        <v>705</v>
      </c>
      <c r="D307" s="113">
        <v>237041</v>
      </c>
    </row>
    <row r="308" spans="1:4" ht="22.95" customHeight="1" x14ac:dyDescent="0.25">
      <c r="A308" s="47"/>
      <c r="B308" s="162"/>
      <c r="C308" s="87" t="s">
        <v>706</v>
      </c>
      <c r="D308" s="113">
        <v>5939</v>
      </c>
    </row>
    <row r="309" spans="1:4" ht="22.95" customHeight="1" x14ac:dyDescent="0.25">
      <c r="A309" s="47"/>
      <c r="B309" s="162"/>
      <c r="C309" s="87" t="s">
        <v>552</v>
      </c>
      <c r="D309" s="113">
        <v>3797</v>
      </c>
    </row>
    <row r="310" spans="1:4" ht="22.95" customHeight="1" x14ac:dyDescent="0.25">
      <c r="A310" s="47"/>
      <c r="B310" s="162"/>
      <c r="C310" s="87" t="s">
        <v>554</v>
      </c>
      <c r="D310" s="113">
        <v>199</v>
      </c>
    </row>
    <row r="311" spans="1:4" ht="22.95" customHeight="1" x14ac:dyDescent="0.25">
      <c r="A311" s="47"/>
      <c r="B311" s="162"/>
      <c r="C311" s="87" t="s">
        <v>707</v>
      </c>
      <c r="D311" s="113">
        <v>1942</v>
      </c>
    </row>
    <row r="312" spans="1:4" ht="22.95" customHeight="1" x14ac:dyDescent="0.25">
      <c r="A312" s="47"/>
      <c r="B312" s="162"/>
      <c r="C312" s="87" t="s">
        <v>389</v>
      </c>
      <c r="D312" s="113">
        <v>57686</v>
      </c>
    </row>
    <row r="313" spans="1:4" ht="22.95" customHeight="1" x14ac:dyDescent="0.25">
      <c r="A313" s="47"/>
      <c r="B313" s="162"/>
      <c r="C313" s="87" t="s">
        <v>390</v>
      </c>
      <c r="D313" s="113">
        <v>41828</v>
      </c>
    </row>
    <row r="314" spans="1:4" ht="22.95" customHeight="1" x14ac:dyDescent="0.25">
      <c r="A314" s="47"/>
      <c r="B314" s="162"/>
      <c r="C314" s="87" t="s">
        <v>391</v>
      </c>
      <c r="D314" s="113">
        <v>6343</v>
      </c>
    </row>
    <row r="315" spans="1:4" ht="22.95" customHeight="1" x14ac:dyDescent="0.25">
      <c r="A315" s="49"/>
      <c r="B315" s="162"/>
      <c r="C315" s="87" t="s">
        <v>392</v>
      </c>
      <c r="D315" s="113">
        <v>1389</v>
      </c>
    </row>
    <row r="316" spans="1:4" ht="22.95" customHeight="1" x14ac:dyDescent="0.25">
      <c r="A316" s="50"/>
      <c r="B316" s="162"/>
      <c r="C316" s="87" t="s">
        <v>393</v>
      </c>
      <c r="D316" s="113">
        <v>1380</v>
      </c>
    </row>
    <row r="317" spans="1:4" ht="22.95" customHeight="1" x14ac:dyDescent="0.25">
      <c r="A317" s="50"/>
      <c r="B317" s="162"/>
      <c r="C317" s="87" t="s">
        <v>394</v>
      </c>
      <c r="D317" s="113">
        <v>5651</v>
      </c>
    </row>
    <row r="318" spans="1:4" ht="22.95" customHeight="1" x14ac:dyDescent="0.25">
      <c r="A318" s="50"/>
      <c r="B318" s="162"/>
      <c r="C318" s="87" t="s">
        <v>395</v>
      </c>
      <c r="D318" s="113">
        <v>1094</v>
      </c>
    </row>
    <row r="319" spans="1:4" ht="22.95" customHeight="1" x14ac:dyDescent="0.25">
      <c r="A319" s="47"/>
      <c r="B319" s="162"/>
      <c r="C319" s="87" t="s">
        <v>396</v>
      </c>
      <c r="D319" s="113">
        <v>51183</v>
      </c>
    </row>
    <row r="320" spans="1:4" ht="22.95" customHeight="1" x14ac:dyDescent="0.25">
      <c r="A320" s="49"/>
      <c r="B320" s="162"/>
      <c r="C320" s="87" t="s">
        <v>397</v>
      </c>
      <c r="D320" s="113">
        <v>5633</v>
      </c>
    </row>
    <row r="321" spans="1:4" ht="22.95" customHeight="1" x14ac:dyDescent="0.25">
      <c r="A321" s="50"/>
      <c r="B321" s="162"/>
      <c r="C321" s="87" t="s">
        <v>398</v>
      </c>
      <c r="D321" s="113">
        <v>98</v>
      </c>
    </row>
    <row r="322" spans="1:4" ht="22.95" customHeight="1" x14ac:dyDescent="0.25">
      <c r="A322" s="50"/>
      <c r="B322" s="48"/>
      <c r="C322" s="87" t="s">
        <v>564</v>
      </c>
      <c r="D322" s="113">
        <v>297</v>
      </c>
    </row>
    <row r="323" spans="1:4" ht="22.95" customHeight="1" x14ac:dyDescent="0.25">
      <c r="A323" s="50"/>
      <c r="B323" s="48"/>
      <c r="C323" s="87" t="s">
        <v>399</v>
      </c>
      <c r="D323" s="113">
        <v>146</v>
      </c>
    </row>
    <row r="324" spans="1:4" ht="22.95" customHeight="1" x14ac:dyDescent="0.25">
      <c r="A324" s="50"/>
      <c r="B324" s="48"/>
      <c r="C324" s="87" t="s">
        <v>400</v>
      </c>
      <c r="D324" s="113">
        <v>5927</v>
      </c>
    </row>
    <row r="325" spans="1:4" ht="22.95" customHeight="1" x14ac:dyDescent="0.25">
      <c r="A325" s="50"/>
      <c r="B325" s="162"/>
      <c r="C325" s="87" t="s">
        <v>401</v>
      </c>
      <c r="D325" s="113">
        <v>37600</v>
      </c>
    </row>
    <row r="326" spans="1:4" ht="22.95" customHeight="1" x14ac:dyDescent="0.25">
      <c r="A326" s="47"/>
      <c r="B326" s="48"/>
      <c r="C326" s="87" t="s">
        <v>708</v>
      </c>
      <c r="D326" s="113">
        <v>200</v>
      </c>
    </row>
    <row r="327" spans="1:4" ht="22.95" customHeight="1" x14ac:dyDescent="0.25">
      <c r="A327" s="49"/>
      <c r="B327" s="48"/>
      <c r="C327" s="87" t="s">
        <v>771</v>
      </c>
      <c r="D327" s="113">
        <v>1282</v>
      </c>
    </row>
    <row r="328" spans="1:4" ht="22.95" customHeight="1" x14ac:dyDescent="0.25">
      <c r="A328" s="47"/>
      <c r="B328" s="48"/>
      <c r="C328" s="87" t="s">
        <v>402</v>
      </c>
      <c r="D328" s="113">
        <v>380</v>
      </c>
    </row>
    <row r="329" spans="1:4" ht="22.95" customHeight="1" x14ac:dyDescent="0.25">
      <c r="A329" s="49"/>
      <c r="B329" s="48"/>
      <c r="C329" s="87" t="s">
        <v>403</v>
      </c>
      <c r="D329" s="113">
        <v>380</v>
      </c>
    </row>
    <row r="330" spans="1:4" ht="22.95" customHeight="1" x14ac:dyDescent="0.25">
      <c r="A330" s="50"/>
      <c r="B330" s="48"/>
      <c r="C330" s="87" t="s">
        <v>404</v>
      </c>
      <c r="D330" s="113">
        <v>76019</v>
      </c>
    </row>
    <row r="331" spans="1:4" ht="22.95" customHeight="1" x14ac:dyDescent="0.25">
      <c r="A331" s="50"/>
      <c r="B331" s="48"/>
      <c r="C331" s="87" t="s">
        <v>405</v>
      </c>
      <c r="D331" s="113">
        <v>1435</v>
      </c>
    </row>
    <row r="332" spans="1:4" ht="22.95" customHeight="1" x14ac:dyDescent="0.25">
      <c r="A332" s="50"/>
      <c r="B332" s="48"/>
      <c r="C332" s="87" t="s">
        <v>565</v>
      </c>
      <c r="D332" s="113">
        <v>74434</v>
      </c>
    </row>
    <row r="333" spans="1:4" ht="22.95" customHeight="1" x14ac:dyDescent="0.25">
      <c r="A333" s="88"/>
      <c r="B333" s="163"/>
      <c r="C333" s="90" t="s">
        <v>406</v>
      </c>
      <c r="D333" s="114">
        <v>150</v>
      </c>
    </row>
    <row r="334" spans="1:4" ht="22.95" customHeight="1" x14ac:dyDescent="0.25">
      <c r="A334" s="50"/>
      <c r="B334" s="48"/>
      <c r="C334" s="87" t="s">
        <v>408</v>
      </c>
      <c r="D334" s="113">
        <v>43337</v>
      </c>
    </row>
    <row r="335" spans="1:4" ht="22.95" customHeight="1" x14ac:dyDescent="0.25">
      <c r="A335" s="49"/>
      <c r="B335" s="48"/>
      <c r="C335" s="87" t="s">
        <v>409</v>
      </c>
      <c r="D335" s="113">
        <v>43337</v>
      </c>
    </row>
    <row r="336" spans="1:4" ht="22.95" customHeight="1" x14ac:dyDescent="0.25">
      <c r="A336" s="50"/>
      <c r="B336" s="48"/>
      <c r="C336" s="87" t="s">
        <v>410</v>
      </c>
      <c r="D336" s="113">
        <v>1530</v>
      </c>
    </row>
    <row r="337" spans="1:4" ht="22.95" customHeight="1" x14ac:dyDescent="0.25">
      <c r="A337" s="50"/>
      <c r="B337" s="48"/>
      <c r="C337" s="87" t="s">
        <v>709</v>
      </c>
      <c r="D337" s="113">
        <v>2</v>
      </c>
    </row>
    <row r="338" spans="1:4" ht="22.95" customHeight="1" x14ac:dyDescent="0.25">
      <c r="A338" s="50"/>
      <c r="B338" s="48"/>
      <c r="C338" s="87" t="s">
        <v>772</v>
      </c>
      <c r="D338" s="113">
        <v>1308</v>
      </c>
    </row>
    <row r="339" spans="1:4" ht="22.95" customHeight="1" x14ac:dyDescent="0.25">
      <c r="A339" s="50"/>
      <c r="B339" s="48"/>
      <c r="C339" s="87" t="s">
        <v>773</v>
      </c>
      <c r="D339" s="113">
        <v>220</v>
      </c>
    </row>
    <row r="340" spans="1:4" ht="22.95" customHeight="1" x14ac:dyDescent="0.25">
      <c r="A340" s="50"/>
      <c r="B340" s="48"/>
      <c r="C340" s="87" t="s">
        <v>710</v>
      </c>
      <c r="D340" s="113">
        <v>944</v>
      </c>
    </row>
    <row r="341" spans="1:4" ht="22.95" customHeight="1" x14ac:dyDescent="0.25">
      <c r="A341" s="47"/>
      <c r="B341" s="48"/>
      <c r="C341" s="87" t="s">
        <v>711</v>
      </c>
      <c r="D341" s="113">
        <v>944</v>
      </c>
    </row>
    <row r="342" spans="1:4" ht="22.95" customHeight="1" x14ac:dyDescent="0.25">
      <c r="A342" s="49"/>
      <c r="B342" s="48"/>
      <c r="C342" s="87" t="s">
        <v>712</v>
      </c>
      <c r="D342" s="113">
        <v>24</v>
      </c>
    </row>
    <row r="343" spans="1:4" ht="22.95" customHeight="1" x14ac:dyDescent="0.25">
      <c r="A343" s="50"/>
      <c r="B343" s="48"/>
      <c r="C343" s="87" t="s">
        <v>713</v>
      </c>
      <c r="D343" s="113">
        <v>24</v>
      </c>
    </row>
    <row r="344" spans="1:4" ht="22.95" customHeight="1" x14ac:dyDescent="0.25">
      <c r="A344" s="50"/>
      <c r="B344" s="48"/>
      <c r="C344" s="87" t="s">
        <v>411</v>
      </c>
      <c r="D344" s="113">
        <v>70687</v>
      </c>
    </row>
    <row r="345" spans="1:4" ht="22.95" customHeight="1" x14ac:dyDescent="0.25">
      <c r="A345" s="50"/>
      <c r="B345" s="48"/>
      <c r="C345" s="87" t="s">
        <v>412</v>
      </c>
      <c r="D345" s="113">
        <v>10816</v>
      </c>
    </row>
    <row r="346" spans="1:4" ht="22.95" customHeight="1" x14ac:dyDescent="0.25">
      <c r="A346" s="50"/>
      <c r="B346" s="48"/>
      <c r="C346" s="87" t="s">
        <v>552</v>
      </c>
      <c r="D346" s="113">
        <v>1928</v>
      </c>
    </row>
    <row r="347" spans="1:4" ht="22.95" customHeight="1" x14ac:dyDescent="0.25">
      <c r="A347" s="50"/>
      <c r="B347" s="48"/>
      <c r="C347" s="87" t="s">
        <v>553</v>
      </c>
      <c r="D347" s="113">
        <v>1676</v>
      </c>
    </row>
    <row r="348" spans="1:4" ht="22.95" customHeight="1" x14ac:dyDescent="0.25">
      <c r="A348" s="47"/>
      <c r="B348" s="162"/>
      <c r="C348" s="87" t="s">
        <v>554</v>
      </c>
      <c r="D348" s="113">
        <v>301</v>
      </c>
    </row>
    <row r="349" spans="1:4" ht="22.95" customHeight="1" x14ac:dyDescent="0.25">
      <c r="A349" s="49"/>
      <c r="B349" s="162"/>
      <c r="C349" s="87" t="s">
        <v>714</v>
      </c>
      <c r="D349" s="113">
        <v>296</v>
      </c>
    </row>
    <row r="350" spans="1:4" ht="22.95" customHeight="1" x14ac:dyDescent="0.25">
      <c r="A350" s="50"/>
      <c r="B350" s="162"/>
      <c r="C350" s="87" t="s">
        <v>715</v>
      </c>
      <c r="D350" s="113">
        <v>154</v>
      </c>
    </row>
    <row r="351" spans="1:4" ht="22.95" customHeight="1" x14ac:dyDescent="0.25">
      <c r="A351" s="50"/>
      <c r="B351" s="162"/>
      <c r="C351" s="87" t="s">
        <v>413</v>
      </c>
      <c r="D351" s="113">
        <v>6462</v>
      </c>
    </row>
    <row r="352" spans="1:4" ht="22.95" customHeight="1" x14ac:dyDescent="0.25">
      <c r="A352" s="50"/>
      <c r="B352" s="162"/>
      <c r="C352" s="87" t="s">
        <v>414</v>
      </c>
      <c r="D352" s="113">
        <v>153</v>
      </c>
    </row>
    <row r="353" spans="1:4" ht="22.95" customHeight="1" x14ac:dyDescent="0.25">
      <c r="A353" s="50"/>
      <c r="B353" s="162"/>
      <c r="C353" s="87" t="s">
        <v>415</v>
      </c>
      <c r="D353" s="113">
        <v>153</v>
      </c>
    </row>
    <row r="354" spans="1:4" ht="22.95" customHeight="1" x14ac:dyDescent="0.25">
      <c r="A354" s="50"/>
      <c r="B354" s="162"/>
      <c r="C354" s="87" t="s">
        <v>416</v>
      </c>
      <c r="D354" s="113">
        <v>15572</v>
      </c>
    </row>
    <row r="355" spans="1:4" ht="22.95" customHeight="1" x14ac:dyDescent="0.25">
      <c r="A355" s="47"/>
      <c r="B355" s="162"/>
      <c r="C355" s="87" t="s">
        <v>566</v>
      </c>
      <c r="D355" s="113">
        <v>1700</v>
      </c>
    </row>
    <row r="356" spans="1:4" ht="22.95" customHeight="1" x14ac:dyDescent="0.25">
      <c r="A356" s="49"/>
      <c r="B356" s="162"/>
      <c r="C356" s="87" t="s">
        <v>567</v>
      </c>
      <c r="D356" s="113">
        <v>11000</v>
      </c>
    </row>
    <row r="357" spans="1:4" ht="22.95" customHeight="1" x14ac:dyDescent="0.25">
      <c r="A357" s="50"/>
      <c r="B357" s="162"/>
      <c r="C357" s="87" t="s">
        <v>568</v>
      </c>
      <c r="D357" s="113">
        <v>90</v>
      </c>
    </row>
    <row r="358" spans="1:4" ht="22.95" customHeight="1" x14ac:dyDescent="0.25">
      <c r="A358" s="50"/>
      <c r="B358" s="162"/>
      <c r="C358" s="87" t="s">
        <v>417</v>
      </c>
      <c r="D358" s="113">
        <v>917</v>
      </c>
    </row>
    <row r="359" spans="1:4" ht="22.95" customHeight="1" x14ac:dyDescent="0.25">
      <c r="A359" s="50"/>
      <c r="B359" s="48"/>
      <c r="C359" s="87" t="s">
        <v>569</v>
      </c>
      <c r="D359" s="113">
        <v>1865</v>
      </c>
    </row>
    <row r="360" spans="1:4" ht="22.95" customHeight="1" x14ac:dyDescent="0.25">
      <c r="A360" s="50"/>
      <c r="B360" s="48"/>
      <c r="C360" s="87" t="s">
        <v>418</v>
      </c>
      <c r="D360" s="113">
        <v>3336</v>
      </c>
    </row>
    <row r="361" spans="1:4" ht="22.95" customHeight="1" x14ac:dyDescent="0.25">
      <c r="A361" s="50"/>
      <c r="B361" s="48"/>
      <c r="C361" s="87" t="s">
        <v>716</v>
      </c>
      <c r="D361" s="113">
        <v>40</v>
      </c>
    </row>
    <row r="362" spans="1:4" ht="22.95" customHeight="1" x14ac:dyDescent="0.25">
      <c r="A362" s="47"/>
      <c r="B362" s="48"/>
      <c r="C362" s="87" t="s">
        <v>419</v>
      </c>
      <c r="D362" s="113">
        <v>3000</v>
      </c>
    </row>
    <row r="363" spans="1:4" ht="22.95" customHeight="1" x14ac:dyDescent="0.25">
      <c r="A363" s="49"/>
      <c r="B363" s="48"/>
      <c r="C363" s="87" t="s">
        <v>420</v>
      </c>
      <c r="D363" s="113">
        <v>196</v>
      </c>
    </row>
    <row r="364" spans="1:4" ht="22.95" customHeight="1" x14ac:dyDescent="0.25">
      <c r="A364" s="50"/>
      <c r="B364" s="48"/>
      <c r="C364" s="87" t="s">
        <v>421</v>
      </c>
      <c r="D364" s="113">
        <v>100</v>
      </c>
    </row>
    <row r="365" spans="1:4" ht="22.95" customHeight="1" x14ac:dyDescent="0.25">
      <c r="A365" s="88"/>
      <c r="B365" s="89"/>
      <c r="C365" s="90" t="s">
        <v>717</v>
      </c>
      <c r="D365" s="114">
        <v>8000</v>
      </c>
    </row>
    <row r="366" spans="1:4" ht="22.95" customHeight="1" x14ac:dyDescent="0.25">
      <c r="A366" s="50"/>
      <c r="B366" s="48"/>
      <c r="C366" s="87" t="s">
        <v>718</v>
      </c>
      <c r="D366" s="113">
        <v>8000</v>
      </c>
    </row>
    <row r="367" spans="1:4" ht="22.95" customHeight="1" x14ac:dyDescent="0.25">
      <c r="A367" s="50"/>
      <c r="B367" s="48"/>
      <c r="C367" s="87" t="s">
        <v>422</v>
      </c>
      <c r="D367" s="113">
        <v>3810</v>
      </c>
    </row>
    <row r="368" spans="1:4" ht="22.95" customHeight="1" x14ac:dyDescent="0.25">
      <c r="A368" s="50"/>
      <c r="B368" s="48"/>
      <c r="C368" s="87" t="s">
        <v>719</v>
      </c>
      <c r="D368" s="113">
        <v>1863</v>
      </c>
    </row>
    <row r="369" spans="1:4" ht="22.95" customHeight="1" x14ac:dyDescent="0.25">
      <c r="A369" s="47"/>
      <c r="B369" s="48"/>
      <c r="C369" s="87" t="s">
        <v>570</v>
      </c>
      <c r="D369" s="113">
        <v>1947</v>
      </c>
    </row>
    <row r="370" spans="1:4" ht="22.95" customHeight="1" x14ac:dyDescent="0.25">
      <c r="A370" s="49"/>
      <c r="B370" s="48"/>
      <c r="C370" s="87" t="s">
        <v>774</v>
      </c>
      <c r="D370" s="113">
        <v>5000</v>
      </c>
    </row>
    <row r="371" spans="1:4" ht="22.95" customHeight="1" x14ac:dyDescent="0.25">
      <c r="A371" s="50"/>
      <c r="B371" s="48"/>
      <c r="C371" s="87" t="s">
        <v>775</v>
      </c>
      <c r="D371" s="113">
        <v>5000</v>
      </c>
    </row>
    <row r="372" spans="1:4" ht="22.95" customHeight="1" x14ac:dyDescent="0.25">
      <c r="A372" s="50"/>
      <c r="B372" s="48"/>
      <c r="C372" s="87" t="s">
        <v>571</v>
      </c>
      <c r="D372" s="113">
        <v>24000</v>
      </c>
    </row>
    <row r="373" spans="1:4" ht="22.95" customHeight="1" x14ac:dyDescent="0.25">
      <c r="A373" s="50"/>
      <c r="B373" s="48"/>
      <c r="C373" s="87" t="s">
        <v>572</v>
      </c>
      <c r="D373" s="113">
        <v>24000</v>
      </c>
    </row>
    <row r="374" spans="1:4" ht="22.95" customHeight="1" x14ac:dyDescent="0.25">
      <c r="A374" s="50"/>
      <c r="B374" s="48"/>
      <c r="C374" s="87" t="s">
        <v>423</v>
      </c>
      <c r="D374" s="113">
        <v>5724</v>
      </c>
    </row>
    <row r="375" spans="1:4" ht="22.95" customHeight="1" x14ac:dyDescent="0.25">
      <c r="A375" s="50"/>
      <c r="B375" s="48"/>
      <c r="C375" s="87" t="s">
        <v>424</v>
      </c>
      <c r="D375" s="113">
        <v>4547</v>
      </c>
    </row>
    <row r="376" spans="1:4" ht="22.95" customHeight="1" x14ac:dyDescent="0.25">
      <c r="A376" s="47"/>
      <c r="B376" s="48"/>
      <c r="C376" s="87" t="s">
        <v>552</v>
      </c>
      <c r="D376" s="113">
        <v>2155</v>
      </c>
    </row>
    <row r="377" spans="1:4" ht="22.95" customHeight="1" x14ac:dyDescent="0.25">
      <c r="A377" s="49"/>
      <c r="B377" s="48"/>
      <c r="C377" s="87" t="s">
        <v>553</v>
      </c>
      <c r="D377" s="113">
        <v>1079</v>
      </c>
    </row>
    <row r="378" spans="1:4" ht="22.95" customHeight="1" x14ac:dyDescent="0.25">
      <c r="A378" s="50"/>
      <c r="B378" s="48"/>
      <c r="C378" s="87" t="s">
        <v>554</v>
      </c>
      <c r="D378" s="113">
        <v>472</v>
      </c>
    </row>
    <row r="379" spans="1:4" ht="22.95" customHeight="1" x14ac:dyDescent="0.25">
      <c r="A379" s="50"/>
      <c r="B379" s="48"/>
      <c r="C379" s="87" t="s">
        <v>425</v>
      </c>
      <c r="D379" s="113">
        <v>38</v>
      </c>
    </row>
    <row r="380" spans="1:4" ht="22.95" customHeight="1" x14ac:dyDescent="0.25">
      <c r="A380" s="50"/>
      <c r="B380" s="48"/>
      <c r="C380" s="87" t="s">
        <v>426</v>
      </c>
      <c r="D380" s="113">
        <v>351</v>
      </c>
    </row>
    <row r="381" spans="1:4" ht="22.95" customHeight="1" x14ac:dyDescent="0.25">
      <c r="A381" s="50"/>
      <c r="B381" s="48"/>
      <c r="C381" s="87" t="s">
        <v>427</v>
      </c>
      <c r="D381" s="113">
        <v>452</v>
      </c>
    </row>
    <row r="382" spans="1:4" ht="22.95" customHeight="1" x14ac:dyDescent="0.25">
      <c r="A382" s="50"/>
      <c r="B382" s="48"/>
      <c r="C382" s="87" t="s">
        <v>428</v>
      </c>
      <c r="D382" s="113">
        <v>221</v>
      </c>
    </row>
    <row r="383" spans="1:4" ht="22.95" customHeight="1" x14ac:dyDescent="0.25">
      <c r="A383" s="47"/>
      <c r="B383" s="48"/>
      <c r="C383" s="87" t="s">
        <v>429</v>
      </c>
      <c r="D383" s="113">
        <v>221</v>
      </c>
    </row>
    <row r="384" spans="1:4" ht="22.95" customHeight="1" x14ac:dyDescent="0.25">
      <c r="A384" s="49"/>
      <c r="B384" s="162"/>
      <c r="C384" s="87" t="s">
        <v>573</v>
      </c>
      <c r="D384" s="113">
        <v>800</v>
      </c>
    </row>
    <row r="385" spans="1:4" ht="22.95" customHeight="1" x14ac:dyDescent="0.25">
      <c r="A385" s="50"/>
      <c r="B385" s="162"/>
      <c r="C385" s="87" t="s">
        <v>574</v>
      </c>
      <c r="D385" s="113">
        <v>800</v>
      </c>
    </row>
    <row r="386" spans="1:4" ht="22.95" customHeight="1" x14ac:dyDescent="0.25">
      <c r="A386" s="50"/>
      <c r="B386" s="162"/>
      <c r="C386" s="87" t="s">
        <v>430</v>
      </c>
      <c r="D386" s="113">
        <v>156</v>
      </c>
    </row>
    <row r="387" spans="1:4" ht="22.95" customHeight="1" x14ac:dyDescent="0.25">
      <c r="A387" s="50"/>
      <c r="B387" s="162"/>
      <c r="C387" s="87" t="s">
        <v>431</v>
      </c>
      <c r="D387" s="113">
        <v>156</v>
      </c>
    </row>
    <row r="388" spans="1:4" ht="22.95" customHeight="1" x14ac:dyDescent="0.25">
      <c r="A388" s="50"/>
      <c r="B388" s="162"/>
      <c r="C388" s="87" t="s">
        <v>432</v>
      </c>
      <c r="D388" s="113">
        <v>749359</v>
      </c>
    </row>
    <row r="389" spans="1:4" ht="22.95" customHeight="1" x14ac:dyDescent="0.25">
      <c r="A389" s="50"/>
      <c r="B389" s="162"/>
      <c r="C389" s="87" t="s">
        <v>433</v>
      </c>
      <c r="D389" s="113">
        <v>151337</v>
      </c>
    </row>
    <row r="390" spans="1:4" ht="22.95" customHeight="1" x14ac:dyDescent="0.25">
      <c r="A390" s="47"/>
      <c r="B390" s="162"/>
      <c r="C390" s="87" t="s">
        <v>552</v>
      </c>
      <c r="D390" s="113">
        <v>4776</v>
      </c>
    </row>
    <row r="391" spans="1:4" ht="22.95" customHeight="1" x14ac:dyDescent="0.25">
      <c r="A391" s="49"/>
      <c r="B391" s="162"/>
      <c r="C391" s="87" t="s">
        <v>554</v>
      </c>
      <c r="D391" s="113">
        <v>369</v>
      </c>
    </row>
    <row r="392" spans="1:4" ht="22.95" customHeight="1" x14ac:dyDescent="0.25">
      <c r="A392" s="47"/>
      <c r="B392" s="162"/>
      <c r="C392" s="87" t="s">
        <v>555</v>
      </c>
      <c r="D392" s="113">
        <v>12737</v>
      </c>
    </row>
    <row r="393" spans="1:4" ht="22.95" customHeight="1" x14ac:dyDescent="0.25">
      <c r="A393" s="49"/>
      <c r="B393" s="162"/>
      <c r="C393" s="87" t="s">
        <v>434</v>
      </c>
      <c r="D393" s="113">
        <v>949</v>
      </c>
    </row>
    <row r="394" spans="1:4" ht="22.95" customHeight="1" x14ac:dyDescent="0.25">
      <c r="A394" s="50"/>
      <c r="B394" s="162"/>
      <c r="C394" s="87" t="s">
        <v>435</v>
      </c>
      <c r="D394" s="113">
        <v>18165</v>
      </c>
    </row>
    <row r="395" spans="1:4" ht="22.95" customHeight="1" x14ac:dyDescent="0.25">
      <c r="A395" s="50"/>
      <c r="B395" s="162"/>
      <c r="C395" s="87" t="s">
        <v>436</v>
      </c>
      <c r="D395" s="113">
        <v>240</v>
      </c>
    </row>
    <row r="396" spans="1:4" ht="22.95" customHeight="1" x14ac:dyDescent="0.25">
      <c r="A396" s="50"/>
      <c r="B396" s="162"/>
      <c r="C396" s="87" t="s">
        <v>575</v>
      </c>
      <c r="D396" s="113">
        <v>400</v>
      </c>
    </row>
    <row r="397" spans="1:4" ht="22.95" customHeight="1" x14ac:dyDescent="0.25">
      <c r="A397" s="88"/>
      <c r="B397" s="89"/>
      <c r="C397" s="90" t="s">
        <v>437</v>
      </c>
      <c r="D397" s="114">
        <v>100</v>
      </c>
    </row>
    <row r="398" spans="1:4" ht="22.95" customHeight="1" x14ac:dyDescent="0.25">
      <c r="A398" s="50"/>
      <c r="B398" s="48"/>
      <c r="C398" s="87" t="s">
        <v>576</v>
      </c>
      <c r="D398" s="113">
        <v>30</v>
      </c>
    </row>
    <row r="399" spans="1:4" ht="22.95" customHeight="1" x14ac:dyDescent="0.25">
      <c r="A399" s="47"/>
      <c r="B399" s="48"/>
      <c r="C399" s="87" t="s">
        <v>726</v>
      </c>
      <c r="D399" s="113">
        <v>6300</v>
      </c>
    </row>
    <row r="400" spans="1:4" ht="22.95" customHeight="1" x14ac:dyDescent="0.25">
      <c r="A400" s="49"/>
      <c r="B400" s="48"/>
      <c r="C400" s="87" t="s">
        <v>438</v>
      </c>
      <c r="D400" s="113">
        <v>937</v>
      </c>
    </row>
    <row r="401" spans="1:4" ht="22.95" customHeight="1" x14ac:dyDescent="0.25">
      <c r="A401" s="50"/>
      <c r="B401" s="48"/>
      <c r="C401" s="87" t="s">
        <v>439</v>
      </c>
      <c r="D401" s="113">
        <v>90</v>
      </c>
    </row>
    <row r="402" spans="1:4" ht="22.95" customHeight="1" x14ac:dyDescent="0.25">
      <c r="A402" s="50"/>
      <c r="B402" s="48"/>
      <c r="C402" s="87" t="s">
        <v>720</v>
      </c>
      <c r="D402" s="113">
        <v>45300</v>
      </c>
    </row>
    <row r="403" spans="1:4" ht="22.95" customHeight="1" x14ac:dyDescent="0.25">
      <c r="A403" s="50"/>
      <c r="B403" s="48"/>
      <c r="C403" s="87" t="s">
        <v>721</v>
      </c>
      <c r="D403" s="113">
        <v>30000</v>
      </c>
    </row>
    <row r="404" spans="1:4" ht="22.95" customHeight="1" x14ac:dyDescent="0.25">
      <c r="A404" s="50"/>
      <c r="B404" s="48"/>
      <c r="C404" s="87" t="s">
        <v>440</v>
      </c>
      <c r="D404" s="113">
        <v>30945</v>
      </c>
    </row>
    <row r="405" spans="1:4" ht="22.95" customHeight="1" x14ac:dyDescent="0.25">
      <c r="A405" s="50"/>
      <c r="B405" s="48"/>
      <c r="C405" s="87" t="s">
        <v>722</v>
      </c>
      <c r="D405" s="113">
        <v>89282</v>
      </c>
    </row>
    <row r="406" spans="1:4" ht="22.95" customHeight="1" x14ac:dyDescent="0.25">
      <c r="A406" s="50"/>
      <c r="B406" s="48"/>
      <c r="C406" s="87" t="s">
        <v>552</v>
      </c>
      <c r="D406" s="113">
        <v>8705</v>
      </c>
    </row>
    <row r="407" spans="1:4" ht="22.95" customHeight="1" x14ac:dyDescent="0.25">
      <c r="A407" s="50"/>
      <c r="B407" s="48"/>
      <c r="C407" s="87" t="s">
        <v>554</v>
      </c>
      <c r="D407" s="113">
        <v>759</v>
      </c>
    </row>
    <row r="408" spans="1:4" ht="22.95" customHeight="1" x14ac:dyDescent="0.25">
      <c r="A408" s="47"/>
      <c r="B408" s="48"/>
      <c r="C408" s="87" t="s">
        <v>723</v>
      </c>
      <c r="D408" s="113">
        <v>9873</v>
      </c>
    </row>
    <row r="409" spans="1:4" ht="22.95" customHeight="1" x14ac:dyDescent="0.25">
      <c r="A409" s="49"/>
      <c r="B409" s="48"/>
      <c r="C409" s="87" t="s">
        <v>724</v>
      </c>
      <c r="D409" s="113">
        <v>30</v>
      </c>
    </row>
    <row r="410" spans="1:4" ht="22.95" customHeight="1" x14ac:dyDescent="0.25">
      <c r="A410" s="50"/>
      <c r="B410" s="48"/>
      <c r="C410" s="87" t="s">
        <v>441</v>
      </c>
      <c r="D410" s="113">
        <v>350</v>
      </c>
    </row>
    <row r="411" spans="1:4" ht="22.95" customHeight="1" x14ac:dyDescent="0.25">
      <c r="A411" s="50"/>
      <c r="B411" s="48"/>
      <c r="C411" s="87" t="s">
        <v>725</v>
      </c>
      <c r="D411" s="113">
        <v>921</v>
      </c>
    </row>
    <row r="412" spans="1:4" ht="22.95" customHeight="1" x14ac:dyDescent="0.25">
      <c r="A412" s="50"/>
      <c r="B412" s="48"/>
      <c r="C412" s="87" t="s">
        <v>726</v>
      </c>
      <c r="D412" s="113">
        <v>155</v>
      </c>
    </row>
    <row r="413" spans="1:4" ht="22.95" customHeight="1" x14ac:dyDescent="0.25">
      <c r="A413" s="50"/>
      <c r="B413" s="48"/>
      <c r="C413" s="87" t="s">
        <v>727</v>
      </c>
      <c r="D413" s="113">
        <v>68489</v>
      </c>
    </row>
    <row r="414" spans="1:4" ht="22.95" customHeight="1" x14ac:dyDescent="0.25">
      <c r="A414" s="50"/>
      <c r="B414" s="48"/>
      <c r="C414" s="87" t="s">
        <v>442</v>
      </c>
      <c r="D414" s="113">
        <v>251580</v>
      </c>
    </row>
    <row r="415" spans="1:4" ht="22.95" customHeight="1" x14ac:dyDescent="0.25">
      <c r="A415" s="72"/>
      <c r="B415" s="48"/>
      <c r="C415" s="87" t="s">
        <v>552</v>
      </c>
      <c r="D415" s="113">
        <v>4027</v>
      </c>
    </row>
    <row r="416" spans="1:4" ht="22.95" customHeight="1" x14ac:dyDescent="0.25">
      <c r="A416" s="49"/>
      <c r="B416" s="48"/>
      <c r="C416" s="87" t="s">
        <v>553</v>
      </c>
      <c r="D416" s="113">
        <v>71</v>
      </c>
    </row>
    <row r="417" spans="1:4" ht="22.95" customHeight="1" x14ac:dyDescent="0.25">
      <c r="A417" s="50"/>
      <c r="B417" s="48"/>
      <c r="C417" s="87" t="s">
        <v>554</v>
      </c>
      <c r="D417" s="113">
        <v>200</v>
      </c>
    </row>
    <row r="418" spans="1:4" ht="22.95" customHeight="1" x14ac:dyDescent="0.25">
      <c r="A418" s="50"/>
      <c r="B418" s="48"/>
      <c r="C418" s="87" t="s">
        <v>443</v>
      </c>
      <c r="D418" s="113">
        <v>7873</v>
      </c>
    </row>
    <row r="419" spans="1:4" s="46" customFormat="1" ht="22.95" customHeight="1" x14ac:dyDescent="0.25">
      <c r="A419" s="50"/>
      <c r="B419" s="48"/>
      <c r="C419" s="87" t="s">
        <v>1024</v>
      </c>
      <c r="D419" s="113">
        <v>194000</v>
      </c>
    </row>
    <row r="420" spans="1:4" ht="22.95" customHeight="1" x14ac:dyDescent="0.25">
      <c r="A420" s="50"/>
      <c r="B420" s="162"/>
      <c r="C420" s="87" t="s">
        <v>444</v>
      </c>
      <c r="D420" s="113">
        <v>16042</v>
      </c>
    </row>
    <row r="421" spans="1:4" ht="22.95" customHeight="1" x14ac:dyDescent="0.25">
      <c r="A421" s="50"/>
      <c r="B421" s="48"/>
      <c r="C421" s="87" t="s">
        <v>728</v>
      </c>
      <c r="D421" s="113">
        <v>40</v>
      </c>
    </row>
    <row r="422" spans="1:4" ht="22.95" customHeight="1" x14ac:dyDescent="0.25">
      <c r="A422" s="47"/>
      <c r="B422" s="162"/>
      <c r="C422" s="87" t="s">
        <v>445</v>
      </c>
      <c r="D422" s="113">
        <v>96</v>
      </c>
    </row>
    <row r="423" spans="1:4" ht="22.95" customHeight="1" x14ac:dyDescent="0.25">
      <c r="A423" s="49"/>
      <c r="B423" s="162"/>
      <c r="C423" s="87" t="s">
        <v>578</v>
      </c>
      <c r="D423" s="113">
        <v>1467</v>
      </c>
    </row>
    <row r="424" spans="1:4" ht="22.95" customHeight="1" x14ac:dyDescent="0.25">
      <c r="A424" s="50"/>
      <c r="B424" s="162"/>
      <c r="C424" s="87" t="s">
        <v>446</v>
      </c>
      <c r="D424" s="113">
        <v>142</v>
      </c>
    </row>
    <row r="425" spans="1:4" ht="22.95" customHeight="1" x14ac:dyDescent="0.25">
      <c r="A425" s="50"/>
      <c r="B425" s="162"/>
      <c r="C425" s="87" t="s">
        <v>447</v>
      </c>
      <c r="D425" s="113">
        <v>261</v>
      </c>
    </row>
    <row r="426" spans="1:4" ht="22.95" customHeight="1" x14ac:dyDescent="0.25">
      <c r="A426" s="50"/>
      <c r="B426" s="162"/>
      <c r="C426" s="87" t="s">
        <v>448</v>
      </c>
      <c r="D426" s="113">
        <v>10649</v>
      </c>
    </row>
    <row r="427" spans="1:4" ht="22.95" customHeight="1" x14ac:dyDescent="0.25">
      <c r="A427" s="49"/>
      <c r="B427" s="162"/>
      <c r="C427" s="87" t="s">
        <v>449</v>
      </c>
      <c r="D427" s="113">
        <v>1120</v>
      </c>
    </row>
    <row r="428" spans="1:4" ht="22.95" customHeight="1" x14ac:dyDescent="0.25">
      <c r="A428" s="49"/>
      <c r="B428" s="162"/>
      <c r="C428" s="87" t="s">
        <v>450</v>
      </c>
      <c r="D428" s="113">
        <v>1471</v>
      </c>
    </row>
    <row r="429" spans="1:4" ht="22.95" customHeight="1" x14ac:dyDescent="0.25">
      <c r="A429" s="88"/>
      <c r="B429" s="163"/>
      <c r="C429" s="90" t="s">
        <v>451</v>
      </c>
      <c r="D429" s="114">
        <v>370</v>
      </c>
    </row>
    <row r="430" spans="1:4" ht="22.95" customHeight="1" x14ac:dyDescent="0.25">
      <c r="A430" s="50"/>
      <c r="B430" s="162"/>
      <c r="C430" s="87" t="s">
        <v>577</v>
      </c>
      <c r="D430" s="113">
        <v>390</v>
      </c>
    </row>
    <row r="431" spans="1:4" ht="22.95" customHeight="1" x14ac:dyDescent="0.25">
      <c r="A431" s="50"/>
      <c r="B431" s="162"/>
      <c r="C431" s="87" t="s">
        <v>452</v>
      </c>
      <c r="D431" s="113">
        <v>13362</v>
      </c>
    </row>
    <row r="432" spans="1:4" ht="22.95" customHeight="1" x14ac:dyDescent="0.25">
      <c r="A432" s="50"/>
      <c r="B432" s="162"/>
      <c r="C432" s="87" t="s">
        <v>453</v>
      </c>
      <c r="D432" s="113">
        <v>255876</v>
      </c>
    </row>
    <row r="433" spans="1:4" ht="22.95" customHeight="1" x14ac:dyDescent="0.25">
      <c r="A433" s="50"/>
      <c r="B433" s="162"/>
      <c r="C433" s="87" t="s">
        <v>552</v>
      </c>
      <c r="D433" s="113">
        <v>1131</v>
      </c>
    </row>
    <row r="434" spans="1:4" ht="22.95" customHeight="1" x14ac:dyDescent="0.25">
      <c r="A434" s="47"/>
      <c r="B434" s="162"/>
      <c r="C434" s="87" t="s">
        <v>554</v>
      </c>
      <c r="D434" s="113">
        <v>103</v>
      </c>
    </row>
    <row r="435" spans="1:4" ht="22.95" customHeight="1" x14ac:dyDescent="0.25">
      <c r="A435" s="49"/>
      <c r="B435" s="48"/>
      <c r="C435" s="87" t="s">
        <v>454</v>
      </c>
      <c r="D435" s="113">
        <v>249521</v>
      </c>
    </row>
    <row r="436" spans="1:4" ht="22.95" customHeight="1" x14ac:dyDescent="0.25">
      <c r="A436" s="50"/>
      <c r="B436" s="48"/>
      <c r="C436" s="87" t="s">
        <v>579</v>
      </c>
      <c r="D436" s="113">
        <v>479</v>
      </c>
    </row>
    <row r="437" spans="1:4" ht="22.95" customHeight="1" x14ac:dyDescent="0.25">
      <c r="A437" s="50"/>
      <c r="B437" s="48"/>
      <c r="C437" s="87" t="s">
        <v>455</v>
      </c>
      <c r="D437" s="113">
        <v>294</v>
      </c>
    </row>
    <row r="438" spans="1:4" ht="22.95" customHeight="1" x14ac:dyDescent="0.25">
      <c r="A438" s="50"/>
      <c r="B438" s="48"/>
      <c r="C438" s="87" t="s">
        <v>456</v>
      </c>
      <c r="D438" s="113">
        <v>4349</v>
      </c>
    </row>
    <row r="439" spans="1:4" ht="22.95" customHeight="1" x14ac:dyDescent="0.25">
      <c r="A439" s="50"/>
      <c r="B439" s="48"/>
      <c r="C439" s="87" t="s">
        <v>457</v>
      </c>
      <c r="D439" s="113">
        <v>283</v>
      </c>
    </row>
    <row r="440" spans="1:4" ht="22.95" customHeight="1" x14ac:dyDescent="0.25">
      <c r="A440" s="50"/>
      <c r="B440" s="48"/>
      <c r="C440" s="87" t="s">
        <v>561</v>
      </c>
      <c r="D440" s="113">
        <v>263</v>
      </c>
    </row>
    <row r="441" spans="1:4" ht="22.95" customHeight="1" x14ac:dyDescent="0.25">
      <c r="A441" s="47"/>
      <c r="B441" s="48"/>
      <c r="C441" s="87" t="s">
        <v>458</v>
      </c>
      <c r="D441" s="113">
        <v>20</v>
      </c>
    </row>
    <row r="442" spans="1:4" ht="22.95" customHeight="1" x14ac:dyDescent="0.25">
      <c r="A442" s="50"/>
      <c r="B442" s="48"/>
      <c r="C442" s="87" t="s">
        <v>776</v>
      </c>
      <c r="D442" s="113">
        <v>1000</v>
      </c>
    </row>
    <row r="443" spans="1:4" ht="22.95" customHeight="1" x14ac:dyDescent="0.25">
      <c r="A443" s="50"/>
      <c r="B443" s="48"/>
      <c r="C443" s="87" t="s">
        <v>777</v>
      </c>
      <c r="D443" s="113">
        <v>1000</v>
      </c>
    </row>
    <row r="444" spans="1:4" ht="22.95" customHeight="1" x14ac:dyDescent="0.25">
      <c r="A444" s="50"/>
      <c r="B444" s="48"/>
      <c r="C444" s="87" t="s">
        <v>459</v>
      </c>
      <c r="D444" s="113">
        <v>817803</v>
      </c>
    </row>
    <row r="445" spans="1:4" ht="22.95" customHeight="1" x14ac:dyDescent="0.25">
      <c r="A445" s="50"/>
      <c r="B445" s="48"/>
      <c r="C445" s="87" t="s">
        <v>460</v>
      </c>
      <c r="D445" s="113">
        <v>515515</v>
      </c>
    </row>
    <row r="446" spans="1:4" ht="22.95" customHeight="1" x14ac:dyDescent="0.25">
      <c r="A446" s="47"/>
      <c r="B446" s="48"/>
      <c r="C446" s="87" t="s">
        <v>552</v>
      </c>
      <c r="D446" s="113">
        <v>42531</v>
      </c>
    </row>
    <row r="447" spans="1:4" ht="22.95" customHeight="1" x14ac:dyDescent="0.25">
      <c r="A447" s="47"/>
      <c r="B447" s="48"/>
      <c r="C447" s="87" t="s">
        <v>553</v>
      </c>
      <c r="D447" s="113">
        <v>1528</v>
      </c>
    </row>
    <row r="448" spans="1:4" ht="22.95" customHeight="1" x14ac:dyDescent="0.25">
      <c r="A448" s="49"/>
      <c r="B448" s="162"/>
      <c r="C448" s="87" t="s">
        <v>554</v>
      </c>
      <c r="D448" s="113">
        <v>751</v>
      </c>
    </row>
    <row r="449" spans="1:4" ht="22.95" customHeight="1" x14ac:dyDescent="0.25">
      <c r="A449" s="50"/>
      <c r="B449" s="48"/>
      <c r="C449" s="87" t="s">
        <v>580</v>
      </c>
      <c r="D449" s="113">
        <v>157520</v>
      </c>
    </row>
    <row r="450" spans="1:4" ht="22.95" customHeight="1" x14ac:dyDescent="0.25">
      <c r="A450" s="50"/>
      <c r="B450" s="48"/>
      <c r="C450" s="87" t="s">
        <v>581</v>
      </c>
      <c r="D450" s="113">
        <v>229057</v>
      </c>
    </row>
    <row r="451" spans="1:4" ht="22.95" customHeight="1" x14ac:dyDescent="0.25">
      <c r="A451" s="50"/>
      <c r="B451" s="48"/>
      <c r="C451" s="87" t="s">
        <v>461</v>
      </c>
      <c r="D451" s="113">
        <v>1493</v>
      </c>
    </row>
    <row r="452" spans="1:4" ht="22.95" customHeight="1" x14ac:dyDescent="0.25">
      <c r="A452" s="50"/>
      <c r="B452" s="48"/>
      <c r="C452" s="87" t="s">
        <v>582</v>
      </c>
      <c r="D452" s="113">
        <v>7500</v>
      </c>
    </row>
    <row r="453" spans="1:4" ht="22.95" customHeight="1" x14ac:dyDescent="0.25">
      <c r="A453" s="50"/>
      <c r="B453" s="48"/>
      <c r="C453" s="87" t="s">
        <v>462</v>
      </c>
      <c r="D453" s="113">
        <v>14124</v>
      </c>
    </row>
    <row r="454" spans="1:4" ht="22.95" customHeight="1" x14ac:dyDescent="0.25">
      <c r="A454" s="50"/>
      <c r="B454" s="162"/>
      <c r="C454" s="87" t="s">
        <v>463</v>
      </c>
      <c r="D454" s="113">
        <v>61010</v>
      </c>
    </row>
    <row r="455" spans="1:4" ht="22.95" customHeight="1" x14ac:dyDescent="0.25">
      <c r="A455" s="49"/>
      <c r="B455" s="162"/>
      <c r="C455" s="87" t="s">
        <v>464</v>
      </c>
      <c r="D455" s="113">
        <v>129920</v>
      </c>
    </row>
    <row r="456" spans="1:4" ht="22.95" customHeight="1" x14ac:dyDescent="0.25">
      <c r="A456" s="50"/>
      <c r="B456" s="162"/>
      <c r="C456" s="87" t="s">
        <v>1025</v>
      </c>
      <c r="D456" s="113">
        <v>124000</v>
      </c>
    </row>
    <row r="457" spans="1:4" ht="22.95" customHeight="1" x14ac:dyDescent="0.25">
      <c r="A457" s="50"/>
      <c r="B457" s="162"/>
      <c r="C457" s="87" t="s">
        <v>465</v>
      </c>
      <c r="D457" s="113">
        <v>5920</v>
      </c>
    </row>
    <row r="458" spans="1:4" ht="22.95" customHeight="1" x14ac:dyDescent="0.25">
      <c r="A458" s="50"/>
      <c r="B458" s="162"/>
      <c r="C458" s="87" t="s">
        <v>583</v>
      </c>
      <c r="D458" s="113">
        <v>3750</v>
      </c>
    </row>
    <row r="459" spans="1:4" ht="22.95" customHeight="1" x14ac:dyDescent="0.25">
      <c r="A459" s="50"/>
      <c r="B459" s="162"/>
      <c r="C459" s="87" t="s">
        <v>778</v>
      </c>
      <c r="D459" s="113">
        <v>3750</v>
      </c>
    </row>
    <row r="460" spans="1:4" ht="22.95" customHeight="1" x14ac:dyDescent="0.25">
      <c r="A460" s="50"/>
      <c r="B460" s="162"/>
      <c r="C460" s="87" t="s">
        <v>779</v>
      </c>
      <c r="D460" s="113">
        <v>5000</v>
      </c>
    </row>
    <row r="461" spans="1:4" ht="22.95" customHeight="1" x14ac:dyDescent="0.25">
      <c r="A461" s="91"/>
      <c r="B461" s="163"/>
      <c r="C461" s="90" t="s">
        <v>780</v>
      </c>
      <c r="D461" s="114">
        <v>5000</v>
      </c>
    </row>
    <row r="462" spans="1:4" ht="22.95" customHeight="1" x14ac:dyDescent="0.25">
      <c r="A462" s="49"/>
      <c r="B462" s="162"/>
      <c r="C462" s="87" t="s">
        <v>466</v>
      </c>
      <c r="D462" s="113">
        <v>192</v>
      </c>
    </row>
    <row r="463" spans="1:4" ht="22.95" customHeight="1" x14ac:dyDescent="0.25">
      <c r="A463" s="50"/>
      <c r="B463" s="162"/>
      <c r="C463" s="87" t="s">
        <v>467</v>
      </c>
      <c r="D463" s="113">
        <v>192</v>
      </c>
    </row>
    <row r="464" spans="1:4" ht="22.95" customHeight="1" x14ac:dyDescent="0.25">
      <c r="A464" s="50"/>
      <c r="B464" s="162"/>
      <c r="C464" s="87" t="s">
        <v>781</v>
      </c>
      <c r="D464" s="113">
        <v>163425</v>
      </c>
    </row>
    <row r="465" spans="1:4" ht="22.95" customHeight="1" x14ac:dyDescent="0.25">
      <c r="A465" s="50"/>
      <c r="B465" s="162"/>
      <c r="C465" s="87" t="s">
        <v>782</v>
      </c>
      <c r="D465" s="113">
        <v>158425</v>
      </c>
    </row>
    <row r="466" spans="1:4" ht="22.95" customHeight="1" x14ac:dyDescent="0.25">
      <c r="A466" s="50"/>
      <c r="B466" s="162"/>
      <c r="C466" s="87" t="s">
        <v>783</v>
      </c>
      <c r="D466" s="113">
        <v>5000</v>
      </c>
    </row>
    <row r="467" spans="1:4" ht="22.95" customHeight="1" x14ac:dyDescent="0.25">
      <c r="A467" s="47"/>
      <c r="B467" s="162"/>
      <c r="C467" s="87" t="s">
        <v>468</v>
      </c>
      <c r="D467" s="113">
        <v>77121</v>
      </c>
    </row>
    <row r="468" spans="1:4" ht="22.95" customHeight="1" x14ac:dyDescent="0.25">
      <c r="A468" s="49"/>
      <c r="B468" s="162"/>
      <c r="C468" s="87" t="s">
        <v>469</v>
      </c>
      <c r="D468" s="113">
        <v>54061</v>
      </c>
    </row>
    <row r="469" spans="1:4" ht="22.95" customHeight="1" x14ac:dyDescent="0.25">
      <c r="A469" s="50"/>
      <c r="B469" s="48"/>
      <c r="C469" s="87" t="s">
        <v>552</v>
      </c>
      <c r="D469" s="113">
        <v>562</v>
      </c>
    </row>
    <row r="470" spans="1:4" ht="22.95" customHeight="1" x14ac:dyDescent="0.25">
      <c r="A470" s="50"/>
      <c r="B470" s="48"/>
      <c r="C470" s="87" t="s">
        <v>553</v>
      </c>
      <c r="D470" s="113">
        <v>449</v>
      </c>
    </row>
    <row r="471" spans="1:4" ht="22.95" customHeight="1" x14ac:dyDescent="0.25">
      <c r="A471" s="49"/>
      <c r="B471" s="48"/>
      <c r="C471" s="87" t="s">
        <v>554</v>
      </c>
      <c r="D471" s="113">
        <v>97</v>
      </c>
    </row>
    <row r="472" spans="1:4" ht="22.95" customHeight="1" x14ac:dyDescent="0.25">
      <c r="A472" s="50"/>
      <c r="B472" s="48"/>
      <c r="C472" s="87" t="s">
        <v>470</v>
      </c>
      <c r="D472" s="113">
        <v>9705</v>
      </c>
    </row>
    <row r="473" spans="1:4" ht="22.95" customHeight="1" x14ac:dyDescent="0.25">
      <c r="A473" s="50"/>
      <c r="B473" s="48"/>
      <c r="C473" s="87" t="s">
        <v>471</v>
      </c>
      <c r="D473" s="113">
        <v>4731</v>
      </c>
    </row>
    <row r="474" spans="1:4" ht="22.95" customHeight="1" x14ac:dyDescent="0.25">
      <c r="A474" s="47"/>
      <c r="B474" s="48"/>
      <c r="C474" s="87" t="s">
        <v>472</v>
      </c>
      <c r="D474" s="113">
        <v>38517</v>
      </c>
    </row>
    <row r="475" spans="1:4" ht="22.95" customHeight="1" x14ac:dyDescent="0.25">
      <c r="A475" s="50"/>
      <c r="B475" s="48"/>
      <c r="C475" s="87" t="s">
        <v>473</v>
      </c>
      <c r="D475" s="113">
        <v>4475</v>
      </c>
    </row>
    <row r="476" spans="1:4" ht="22.95" customHeight="1" x14ac:dyDescent="0.25">
      <c r="A476" s="50"/>
      <c r="B476" s="48"/>
      <c r="C476" s="87" t="s">
        <v>552</v>
      </c>
      <c r="D476" s="113">
        <v>1902</v>
      </c>
    </row>
    <row r="477" spans="1:4" ht="22.95" customHeight="1" x14ac:dyDescent="0.25">
      <c r="A477" s="50"/>
      <c r="B477" s="48"/>
      <c r="C477" s="87" t="s">
        <v>553</v>
      </c>
      <c r="D477" s="113">
        <v>43</v>
      </c>
    </row>
    <row r="478" spans="1:4" ht="22.95" customHeight="1" x14ac:dyDescent="0.25">
      <c r="A478" s="50"/>
      <c r="B478" s="48"/>
      <c r="C478" s="87" t="s">
        <v>554</v>
      </c>
      <c r="D478" s="113">
        <v>274</v>
      </c>
    </row>
    <row r="479" spans="1:4" ht="22.95" customHeight="1" x14ac:dyDescent="0.25">
      <c r="A479" s="50"/>
      <c r="B479" s="48"/>
      <c r="C479" s="87" t="s">
        <v>584</v>
      </c>
      <c r="D479" s="113">
        <v>115</v>
      </c>
    </row>
    <row r="480" spans="1:4" ht="22.95" customHeight="1" x14ac:dyDescent="0.25">
      <c r="A480" s="50"/>
      <c r="B480" s="48"/>
      <c r="C480" s="87" t="s">
        <v>474</v>
      </c>
      <c r="D480" s="113">
        <v>62</v>
      </c>
    </row>
    <row r="481" spans="1:4" ht="22.95" customHeight="1" x14ac:dyDescent="0.25">
      <c r="A481" s="50"/>
      <c r="B481" s="48"/>
      <c r="C481" s="87" t="s">
        <v>475</v>
      </c>
      <c r="D481" s="113">
        <v>2079</v>
      </c>
    </row>
    <row r="482" spans="1:4" ht="22.95" customHeight="1" x14ac:dyDescent="0.25">
      <c r="A482" s="50"/>
      <c r="B482" s="48"/>
      <c r="C482" s="87" t="s">
        <v>476</v>
      </c>
      <c r="D482" s="113">
        <v>2</v>
      </c>
    </row>
    <row r="483" spans="1:4" ht="22.95" customHeight="1" x14ac:dyDescent="0.25">
      <c r="A483" s="50"/>
      <c r="B483" s="48"/>
      <c r="C483" s="87" t="s">
        <v>477</v>
      </c>
      <c r="D483" s="113">
        <v>2</v>
      </c>
    </row>
    <row r="484" spans="1:4" ht="22.95" customHeight="1" x14ac:dyDescent="0.25">
      <c r="A484" s="50"/>
      <c r="B484" s="48"/>
      <c r="C484" s="87" t="s">
        <v>478</v>
      </c>
      <c r="D484" s="113">
        <v>6509</v>
      </c>
    </row>
    <row r="485" spans="1:4" ht="22.95" customHeight="1" x14ac:dyDescent="0.25">
      <c r="A485" s="47"/>
      <c r="B485" s="48"/>
      <c r="C485" s="87" t="s">
        <v>479</v>
      </c>
      <c r="D485" s="113">
        <v>827</v>
      </c>
    </row>
    <row r="486" spans="1:4" ht="22.95" customHeight="1" x14ac:dyDescent="0.25">
      <c r="A486" s="50"/>
      <c r="B486" s="48"/>
      <c r="C486" s="87" t="s">
        <v>480</v>
      </c>
      <c r="D486" s="113">
        <v>5682</v>
      </c>
    </row>
    <row r="487" spans="1:4" ht="22.95" customHeight="1" x14ac:dyDescent="0.25">
      <c r="A487" s="50"/>
      <c r="B487" s="48"/>
      <c r="C487" s="87" t="s">
        <v>481</v>
      </c>
      <c r="D487" s="113">
        <v>2850</v>
      </c>
    </row>
    <row r="488" spans="1:4" ht="22.95" customHeight="1" x14ac:dyDescent="0.25">
      <c r="A488" s="50"/>
      <c r="B488" s="48"/>
      <c r="C488" s="87" t="s">
        <v>552</v>
      </c>
      <c r="D488" s="113">
        <v>2005</v>
      </c>
    </row>
    <row r="489" spans="1:4" ht="22.95" customHeight="1" x14ac:dyDescent="0.25">
      <c r="A489" s="50"/>
      <c r="B489" s="48"/>
      <c r="C489" s="87" t="s">
        <v>554</v>
      </c>
      <c r="D489" s="113">
        <v>216</v>
      </c>
    </row>
    <row r="490" spans="1:4" ht="22.95" customHeight="1" x14ac:dyDescent="0.25">
      <c r="A490" s="50"/>
      <c r="B490" s="48"/>
      <c r="C490" s="87" t="s">
        <v>482</v>
      </c>
      <c r="D490" s="113">
        <v>628</v>
      </c>
    </row>
    <row r="491" spans="1:4" ht="22.95" customHeight="1" x14ac:dyDescent="0.25">
      <c r="A491" s="47"/>
      <c r="B491" s="162"/>
      <c r="C491" s="87" t="s">
        <v>483</v>
      </c>
      <c r="D491" s="113">
        <v>7264</v>
      </c>
    </row>
    <row r="492" spans="1:4" ht="22.95" customHeight="1" x14ac:dyDescent="0.25">
      <c r="A492" s="49"/>
      <c r="B492" s="162"/>
      <c r="C492" s="87" t="s">
        <v>484</v>
      </c>
      <c r="D492" s="113">
        <v>3940</v>
      </c>
    </row>
    <row r="493" spans="1:4" ht="22.95" customHeight="1" x14ac:dyDescent="0.25">
      <c r="A493" s="88"/>
      <c r="B493" s="163"/>
      <c r="C493" s="90" t="s">
        <v>485</v>
      </c>
      <c r="D493" s="114">
        <v>3324</v>
      </c>
    </row>
    <row r="494" spans="1:4" ht="22.95" customHeight="1" x14ac:dyDescent="0.25">
      <c r="A494" s="50"/>
      <c r="B494" s="162"/>
      <c r="C494" s="87" t="s">
        <v>486</v>
      </c>
      <c r="D494" s="113">
        <v>1960</v>
      </c>
    </row>
    <row r="495" spans="1:4" ht="22.95" customHeight="1" x14ac:dyDescent="0.25">
      <c r="A495" s="50"/>
      <c r="B495" s="162"/>
      <c r="C495" s="87" t="s">
        <v>487</v>
      </c>
      <c r="D495" s="113">
        <v>20</v>
      </c>
    </row>
    <row r="496" spans="1:4" ht="22.95" customHeight="1" x14ac:dyDescent="0.25">
      <c r="A496" s="50"/>
      <c r="B496" s="162"/>
      <c r="C496" s="87" t="s">
        <v>488</v>
      </c>
      <c r="D496" s="113">
        <v>1940</v>
      </c>
    </row>
    <row r="497" spans="1:4" ht="22.95" customHeight="1" x14ac:dyDescent="0.25">
      <c r="A497" s="50"/>
      <c r="B497" s="162"/>
      <c r="C497" s="87" t="s">
        <v>489</v>
      </c>
      <c r="D497" s="113">
        <v>147109</v>
      </c>
    </row>
    <row r="498" spans="1:4" ht="22.95" customHeight="1" x14ac:dyDescent="0.25">
      <c r="A498" s="50"/>
      <c r="B498" s="162"/>
      <c r="C498" s="87" t="s">
        <v>490</v>
      </c>
      <c r="D498" s="113">
        <v>146315</v>
      </c>
    </row>
    <row r="499" spans="1:4" ht="22.95" customHeight="1" x14ac:dyDescent="0.25">
      <c r="A499" s="49"/>
      <c r="B499" s="162"/>
      <c r="C499" s="87" t="s">
        <v>552</v>
      </c>
      <c r="D499" s="113">
        <v>1085</v>
      </c>
    </row>
    <row r="500" spans="1:4" ht="22.95" customHeight="1" x14ac:dyDescent="0.25">
      <c r="A500" s="47"/>
      <c r="B500" s="162"/>
      <c r="C500" s="87" t="s">
        <v>553</v>
      </c>
      <c r="D500" s="113">
        <v>230</v>
      </c>
    </row>
    <row r="501" spans="1:4" ht="22.95" customHeight="1" x14ac:dyDescent="0.25">
      <c r="A501" s="49"/>
      <c r="B501" s="162"/>
      <c r="C501" s="87" t="s">
        <v>491</v>
      </c>
      <c r="D501" s="113">
        <v>145000</v>
      </c>
    </row>
    <row r="502" spans="1:4" ht="22.95" customHeight="1" x14ac:dyDescent="0.25">
      <c r="A502" s="50"/>
      <c r="B502" s="162"/>
      <c r="C502" s="87" t="s">
        <v>784</v>
      </c>
      <c r="D502" s="113">
        <v>794</v>
      </c>
    </row>
    <row r="503" spans="1:4" ht="22.95" customHeight="1" x14ac:dyDescent="0.25">
      <c r="A503" s="50"/>
      <c r="B503" s="162"/>
      <c r="C503" s="87" t="s">
        <v>785</v>
      </c>
      <c r="D503" s="113">
        <v>794</v>
      </c>
    </row>
    <row r="504" spans="1:4" ht="22.95" customHeight="1" x14ac:dyDescent="0.25">
      <c r="A504" s="50"/>
      <c r="B504" s="162"/>
      <c r="C504" s="87" t="s">
        <v>786</v>
      </c>
      <c r="D504" s="113">
        <v>230</v>
      </c>
    </row>
    <row r="505" spans="1:4" ht="22.95" customHeight="1" x14ac:dyDescent="0.25">
      <c r="A505" s="50"/>
      <c r="B505" s="162"/>
      <c r="C505" s="87" t="s">
        <v>787</v>
      </c>
      <c r="D505" s="113">
        <v>150</v>
      </c>
    </row>
    <row r="506" spans="1:4" ht="22.95" customHeight="1" x14ac:dyDescent="0.25">
      <c r="A506" s="50"/>
      <c r="B506" s="48"/>
      <c r="C506" s="87" t="s">
        <v>788</v>
      </c>
      <c r="D506" s="113">
        <v>150</v>
      </c>
    </row>
    <row r="507" spans="1:4" ht="22.95" customHeight="1" x14ac:dyDescent="0.25">
      <c r="A507" s="50"/>
      <c r="B507" s="48"/>
      <c r="C507" s="87" t="s">
        <v>789</v>
      </c>
      <c r="D507" s="113">
        <v>50</v>
      </c>
    </row>
    <row r="508" spans="1:4" ht="22.95" customHeight="1" x14ac:dyDescent="0.25">
      <c r="A508" s="47"/>
      <c r="B508" s="48"/>
      <c r="C508" s="87" t="s">
        <v>790</v>
      </c>
      <c r="D508" s="113">
        <v>50</v>
      </c>
    </row>
    <row r="509" spans="1:4" ht="22.95" customHeight="1" x14ac:dyDescent="0.25">
      <c r="A509" s="49"/>
      <c r="B509" s="48"/>
      <c r="C509" s="87" t="s">
        <v>791</v>
      </c>
      <c r="D509" s="113">
        <v>30</v>
      </c>
    </row>
    <row r="510" spans="1:4" ht="22.95" customHeight="1" x14ac:dyDescent="0.25">
      <c r="A510" s="50"/>
      <c r="B510" s="48"/>
      <c r="C510" s="87" t="s">
        <v>792</v>
      </c>
      <c r="D510" s="113">
        <v>30</v>
      </c>
    </row>
    <row r="511" spans="1:4" ht="22.95" customHeight="1" x14ac:dyDescent="0.25">
      <c r="A511" s="50"/>
      <c r="B511" s="162"/>
      <c r="C511" s="87" t="s">
        <v>729</v>
      </c>
      <c r="D511" s="113">
        <v>106734</v>
      </c>
    </row>
    <row r="512" spans="1:4" ht="22.95" customHeight="1" x14ac:dyDescent="0.25">
      <c r="A512" s="50"/>
      <c r="B512" s="48"/>
      <c r="C512" s="87" t="s">
        <v>730</v>
      </c>
      <c r="D512" s="113">
        <v>91201</v>
      </c>
    </row>
    <row r="513" spans="1:4" ht="22.95" customHeight="1" x14ac:dyDescent="0.25">
      <c r="A513" s="50"/>
      <c r="B513" s="48"/>
      <c r="C513" s="87" t="s">
        <v>552</v>
      </c>
      <c r="D513" s="113">
        <v>11155</v>
      </c>
    </row>
    <row r="514" spans="1:4" ht="22.95" customHeight="1" x14ac:dyDescent="0.25">
      <c r="A514" s="50"/>
      <c r="B514" s="48"/>
      <c r="C514" s="87" t="s">
        <v>553</v>
      </c>
      <c r="D514" s="113">
        <v>37</v>
      </c>
    </row>
    <row r="515" spans="1:4" ht="22.95" customHeight="1" x14ac:dyDescent="0.25">
      <c r="A515" s="50"/>
      <c r="B515" s="48"/>
      <c r="C515" s="87" t="s">
        <v>554</v>
      </c>
      <c r="D515" s="113">
        <v>527</v>
      </c>
    </row>
    <row r="516" spans="1:4" ht="22.95" customHeight="1" x14ac:dyDescent="0.25">
      <c r="A516" s="49"/>
      <c r="B516" s="48"/>
      <c r="C516" s="87" t="s">
        <v>731</v>
      </c>
      <c r="D516" s="113">
        <v>677</v>
      </c>
    </row>
    <row r="517" spans="1:4" ht="22.95" customHeight="1" x14ac:dyDescent="0.25">
      <c r="A517" s="50"/>
      <c r="B517" s="48"/>
      <c r="C517" s="87" t="s">
        <v>494</v>
      </c>
      <c r="D517" s="113">
        <v>28057</v>
      </c>
    </row>
    <row r="518" spans="1:4" ht="22.95" customHeight="1" x14ac:dyDescent="0.25">
      <c r="A518" s="50"/>
      <c r="B518" s="48"/>
      <c r="C518" s="87" t="s">
        <v>585</v>
      </c>
      <c r="D518" s="113">
        <v>1086</v>
      </c>
    </row>
    <row r="519" spans="1:4" ht="22.95" customHeight="1" x14ac:dyDescent="0.25">
      <c r="A519" s="50"/>
      <c r="B519" s="48"/>
      <c r="C519" s="87" t="s">
        <v>732</v>
      </c>
      <c r="D519" s="113">
        <v>500</v>
      </c>
    </row>
    <row r="520" spans="1:4" ht="22.95" customHeight="1" x14ac:dyDescent="0.25">
      <c r="A520" s="50"/>
      <c r="B520" s="48"/>
      <c r="C520" s="87" t="s">
        <v>733</v>
      </c>
      <c r="D520" s="113">
        <v>306</v>
      </c>
    </row>
    <row r="521" spans="1:4" ht="22.95" customHeight="1" x14ac:dyDescent="0.25">
      <c r="A521" s="47"/>
      <c r="B521" s="48"/>
      <c r="C521" s="87" t="s">
        <v>734</v>
      </c>
      <c r="D521" s="113">
        <v>500</v>
      </c>
    </row>
    <row r="522" spans="1:4" ht="22.95" customHeight="1" x14ac:dyDescent="0.25">
      <c r="A522" s="49"/>
      <c r="B522" s="48"/>
      <c r="C522" s="87" t="s">
        <v>586</v>
      </c>
      <c r="D522" s="113">
        <v>3577</v>
      </c>
    </row>
    <row r="523" spans="1:4" ht="22.95" customHeight="1" x14ac:dyDescent="0.25">
      <c r="A523" s="50"/>
      <c r="B523" s="48"/>
      <c r="C523" s="87" t="s">
        <v>587</v>
      </c>
      <c r="D523" s="113">
        <v>100</v>
      </c>
    </row>
    <row r="524" spans="1:4" ht="22.95" customHeight="1" x14ac:dyDescent="0.25">
      <c r="A524" s="50"/>
      <c r="B524" s="48"/>
      <c r="C524" s="87" t="s">
        <v>496</v>
      </c>
      <c r="D524" s="113">
        <v>14742</v>
      </c>
    </row>
    <row r="525" spans="1:4" ht="22.95" customHeight="1" x14ac:dyDescent="0.25">
      <c r="A525" s="88"/>
      <c r="B525" s="163"/>
      <c r="C525" s="90" t="s">
        <v>555</v>
      </c>
      <c r="D525" s="114">
        <v>21895</v>
      </c>
    </row>
    <row r="526" spans="1:4" ht="22.95" customHeight="1" x14ac:dyDescent="0.25">
      <c r="A526" s="50"/>
      <c r="B526" s="48"/>
      <c r="C526" s="87" t="s">
        <v>735</v>
      </c>
      <c r="D526" s="113">
        <v>8043</v>
      </c>
    </row>
    <row r="527" spans="1:4" ht="22.95" customHeight="1" x14ac:dyDescent="0.25">
      <c r="A527" s="50"/>
      <c r="B527" s="162"/>
      <c r="C527" s="87" t="s">
        <v>793</v>
      </c>
      <c r="D527" s="113">
        <v>20</v>
      </c>
    </row>
    <row r="528" spans="1:4" ht="22.95" customHeight="1" x14ac:dyDescent="0.25">
      <c r="A528" s="50"/>
      <c r="B528" s="162"/>
      <c r="C528" s="87" t="s">
        <v>553</v>
      </c>
      <c r="D528" s="113">
        <v>20</v>
      </c>
    </row>
    <row r="529" spans="1:4" ht="22.95" customHeight="1" x14ac:dyDescent="0.25">
      <c r="A529" s="50"/>
      <c r="B529" s="162"/>
      <c r="C529" s="87" t="s">
        <v>497</v>
      </c>
      <c r="D529" s="113">
        <v>11582</v>
      </c>
    </row>
    <row r="530" spans="1:4" ht="22.95" customHeight="1" x14ac:dyDescent="0.25">
      <c r="A530" s="50"/>
      <c r="B530" s="162"/>
      <c r="C530" s="87" t="s">
        <v>552</v>
      </c>
      <c r="D530" s="113">
        <v>639</v>
      </c>
    </row>
    <row r="531" spans="1:4" ht="22.95" customHeight="1" x14ac:dyDescent="0.25">
      <c r="A531" s="50"/>
      <c r="B531" s="162"/>
      <c r="C531" s="87" t="s">
        <v>553</v>
      </c>
      <c r="D531" s="113">
        <v>7</v>
      </c>
    </row>
    <row r="532" spans="1:4" ht="22.95" customHeight="1" x14ac:dyDescent="0.25">
      <c r="A532" s="50"/>
      <c r="B532" s="162"/>
      <c r="C532" s="87" t="s">
        <v>554</v>
      </c>
      <c r="D532" s="113">
        <v>85</v>
      </c>
    </row>
    <row r="533" spans="1:4" ht="22.95" customHeight="1" x14ac:dyDescent="0.25">
      <c r="A533" s="50"/>
      <c r="B533" s="162"/>
      <c r="C533" s="87" t="s">
        <v>498</v>
      </c>
      <c r="D533" s="113">
        <v>4850</v>
      </c>
    </row>
    <row r="534" spans="1:4" ht="22.95" customHeight="1" x14ac:dyDescent="0.25">
      <c r="A534" s="50"/>
      <c r="B534" s="162"/>
      <c r="C534" s="87" t="s">
        <v>499</v>
      </c>
      <c r="D534" s="113">
        <v>236</v>
      </c>
    </row>
    <row r="535" spans="1:4" ht="22.95" customHeight="1" x14ac:dyDescent="0.25">
      <c r="A535" s="50"/>
      <c r="B535" s="162"/>
      <c r="C535" s="87" t="s">
        <v>555</v>
      </c>
      <c r="D535" s="113">
        <v>5455</v>
      </c>
    </row>
    <row r="536" spans="1:4" ht="22.95" customHeight="1" x14ac:dyDescent="0.25">
      <c r="A536" s="50"/>
      <c r="B536" s="162"/>
      <c r="C536" s="87" t="s">
        <v>500</v>
      </c>
      <c r="D536" s="113">
        <v>310</v>
      </c>
    </row>
    <row r="537" spans="1:4" ht="22.95" customHeight="1" x14ac:dyDescent="0.25">
      <c r="A537" s="50"/>
      <c r="B537" s="162"/>
      <c r="C537" s="87" t="s">
        <v>504</v>
      </c>
      <c r="D537" s="113">
        <v>3930</v>
      </c>
    </row>
    <row r="538" spans="1:4" ht="22.95" customHeight="1" x14ac:dyDescent="0.25">
      <c r="A538" s="50"/>
      <c r="B538" s="162"/>
      <c r="C538" s="87" t="s">
        <v>552</v>
      </c>
      <c r="D538" s="113">
        <v>803</v>
      </c>
    </row>
    <row r="539" spans="1:4" ht="22.95" customHeight="1" x14ac:dyDescent="0.25">
      <c r="A539" s="50"/>
      <c r="B539" s="162"/>
      <c r="C539" s="87" t="s">
        <v>505</v>
      </c>
      <c r="D539" s="113">
        <v>50</v>
      </c>
    </row>
    <row r="540" spans="1:4" ht="22.95" customHeight="1" x14ac:dyDescent="0.25">
      <c r="A540" s="50"/>
      <c r="B540" s="162"/>
      <c r="C540" s="87" t="s">
        <v>506</v>
      </c>
      <c r="D540" s="113">
        <v>3077</v>
      </c>
    </row>
    <row r="541" spans="1:4" ht="22.95" customHeight="1" x14ac:dyDescent="0.25">
      <c r="A541" s="50"/>
      <c r="B541" s="162"/>
      <c r="C541" s="87" t="s">
        <v>1026</v>
      </c>
      <c r="D541" s="113">
        <v>340000</v>
      </c>
    </row>
    <row r="542" spans="1:4" ht="22.95" customHeight="1" x14ac:dyDescent="0.25">
      <c r="A542" s="50"/>
      <c r="B542" s="162"/>
      <c r="C542" s="87" t="s">
        <v>1027</v>
      </c>
      <c r="D542" s="113">
        <v>340000</v>
      </c>
    </row>
    <row r="543" spans="1:4" ht="22.95" customHeight="1" x14ac:dyDescent="0.25">
      <c r="A543" s="50"/>
      <c r="B543" s="162"/>
      <c r="C543" s="87" t="s">
        <v>1028</v>
      </c>
      <c r="D543" s="113">
        <v>340000</v>
      </c>
    </row>
    <row r="544" spans="1:4" ht="22.95" customHeight="1" x14ac:dyDescent="0.25">
      <c r="A544" s="50"/>
      <c r="B544" s="162"/>
      <c r="C544" s="87" t="s">
        <v>507</v>
      </c>
      <c r="D544" s="113">
        <v>64835</v>
      </c>
    </row>
    <row r="545" spans="1:4" ht="22.95" customHeight="1" x14ac:dyDescent="0.25">
      <c r="A545" s="50"/>
      <c r="B545" s="162"/>
      <c r="C545" s="87" t="s">
        <v>508</v>
      </c>
      <c r="D545" s="113">
        <v>22190</v>
      </c>
    </row>
    <row r="546" spans="1:4" ht="22.95" customHeight="1" x14ac:dyDescent="0.25">
      <c r="A546" s="50"/>
      <c r="B546" s="162"/>
      <c r="C546" s="87" t="s">
        <v>552</v>
      </c>
      <c r="D546" s="113">
        <v>1050</v>
      </c>
    </row>
    <row r="547" spans="1:4" ht="22.95" customHeight="1" x14ac:dyDescent="0.25">
      <c r="A547" s="50"/>
      <c r="B547" s="162"/>
      <c r="C547" s="87" t="s">
        <v>554</v>
      </c>
      <c r="D547" s="113">
        <v>532</v>
      </c>
    </row>
    <row r="548" spans="1:4" ht="22.95" customHeight="1" x14ac:dyDescent="0.25">
      <c r="A548" s="50"/>
      <c r="B548" s="162"/>
      <c r="C548" s="87" t="s">
        <v>509</v>
      </c>
      <c r="D548" s="113">
        <v>450</v>
      </c>
    </row>
    <row r="549" spans="1:4" ht="22.95" customHeight="1" x14ac:dyDescent="0.25">
      <c r="A549" s="50"/>
      <c r="B549" s="162"/>
      <c r="C549" s="87" t="s">
        <v>589</v>
      </c>
      <c r="D549" s="113">
        <v>7500</v>
      </c>
    </row>
    <row r="550" spans="1:4" ht="22.95" customHeight="1" x14ac:dyDescent="0.25">
      <c r="A550" s="50"/>
      <c r="B550" s="162"/>
      <c r="C550" s="87" t="s">
        <v>510</v>
      </c>
      <c r="D550" s="113">
        <v>11508</v>
      </c>
    </row>
    <row r="551" spans="1:4" ht="22.95" customHeight="1" x14ac:dyDescent="0.25">
      <c r="A551" s="50"/>
      <c r="B551" s="162"/>
      <c r="C551" s="87" t="s">
        <v>511</v>
      </c>
      <c r="D551" s="113">
        <v>1150</v>
      </c>
    </row>
    <row r="552" spans="1:4" ht="22.95" customHeight="1" x14ac:dyDescent="0.25">
      <c r="A552" s="50"/>
      <c r="B552" s="162"/>
      <c r="C552" s="87" t="s">
        <v>512</v>
      </c>
      <c r="D552" s="113">
        <v>42645</v>
      </c>
    </row>
    <row r="553" spans="1:4" ht="22.95" customHeight="1" x14ac:dyDescent="0.25">
      <c r="A553" s="50"/>
      <c r="B553" s="162"/>
      <c r="C553" s="87" t="s">
        <v>513</v>
      </c>
      <c r="D553" s="113">
        <v>750</v>
      </c>
    </row>
    <row r="554" spans="1:4" ht="22.95" customHeight="1" x14ac:dyDescent="0.25">
      <c r="A554" s="50"/>
      <c r="B554" s="162"/>
      <c r="C554" s="87" t="s">
        <v>794</v>
      </c>
      <c r="D554" s="113">
        <v>41895</v>
      </c>
    </row>
    <row r="555" spans="1:4" ht="22.95" customHeight="1" x14ac:dyDescent="0.25">
      <c r="A555" s="50"/>
      <c r="B555" s="162"/>
      <c r="C555" s="87" t="s">
        <v>736</v>
      </c>
      <c r="D555" s="113">
        <v>63109</v>
      </c>
    </row>
    <row r="556" spans="1:4" ht="22.95" customHeight="1" x14ac:dyDescent="0.25">
      <c r="A556" s="50"/>
      <c r="B556" s="162"/>
      <c r="C556" s="87" t="s">
        <v>737</v>
      </c>
      <c r="D556" s="113">
        <v>5704</v>
      </c>
    </row>
    <row r="557" spans="1:4" ht="22.95" customHeight="1" x14ac:dyDescent="0.25">
      <c r="A557" s="88"/>
      <c r="B557" s="163"/>
      <c r="C557" s="90" t="s">
        <v>552</v>
      </c>
      <c r="D557" s="114">
        <v>1052</v>
      </c>
    </row>
    <row r="558" spans="1:4" ht="22.95" customHeight="1" x14ac:dyDescent="0.25">
      <c r="A558" s="50"/>
      <c r="B558" s="162"/>
      <c r="C558" s="87" t="s">
        <v>554</v>
      </c>
      <c r="D558" s="113">
        <v>90</v>
      </c>
    </row>
    <row r="559" spans="1:4" ht="22.95" customHeight="1" x14ac:dyDescent="0.25">
      <c r="A559" s="50"/>
      <c r="B559" s="162"/>
      <c r="C559" s="87" t="s">
        <v>738</v>
      </c>
      <c r="D559" s="113">
        <v>3741</v>
      </c>
    </row>
    <row r="560" spans="1:4" ht="22.95" customHeight="1" x14ac:dyDescent="0.25">
      <c r="A560" s="50"/>
      <c r="B560" s="162"/>
      <c r="C560" s="87" t="s">
        <v>739</v>
      </c>
      <c r="D560" s="113">
        <v>155</v>
      </c>
    </row>
    <row r="561" spans="1:4" ht="22.95" customHeight="1" x14ac:dyDescent="0.25">
      <c r="A561" s="50"/>
      <c r="B561" s="162"/>
      <c r="C561" s="87" t="s">
        <v>740</v>
      </c>
      <c r="D561" s="113">
        <v>666</v>
      </c>
    </row>
    <row r="562" spans="1:4" ht="22.95" customHeight="1" x14ac:dyDescent="0.25">
      <c r="A562" s="50"/>
      <c r="B562" s="162"/>
      <c r="C562" s="87" t="s">
        <v>741</v>
      </c>
      <c r="D562" s="113">
        <v>5656</v>
      </c>
    </row>
    <row r="563" spans="1:4" ht="22.95" customHeight="1" x14ac:dyDescent="0.25">
      <c r="A563" s="50"/>
      <c r="B563" s="162"/>
      <c r="C563" s="87" t="s">
        <v>742</v>
      </c>
      <c r="D563" s="113">
        <v>5656</v>
      </c>
    </row>
    <row r="564" spans="1:4" ht="22.95" customHeight="1" x14ac:dyDescent="0.25">
      <c r="A564" s="50"/>
      <c r="B564" s="162"/>
      <c r="C564" s="87" t="s">
        <v>501</v>
      </c>
      <c r="D564" s="113">
        <v>1646</v>
      </c>
    </row>
    <row r="565" spans="1:4" ht="22.95" customHeight="1" x14ac:dyDescent="0.25">
      <c r="A565" s="50"/>
      <c r="B565" s="162"/>
      <c r="C565" s="87" t="s">
        <v>502</v>
      </c>
      <c r="D565" s="113">
        <v>564</v>
      </c>
    </row>
    <row r="566" spans="1:4" ht="22.95" customHeight="1" x14ac:dyDescent="0.25">
      <c r="A566" s="50"/>
      <c r="B566" s="162"/>
      <c r="C566" s="87" t="s">
        <v>588</v>
      </c>
      <c r="D566" s="113">
        <v>603</v>
      </c>
    </row>
    <row r="567" spans="1:4" ht="22.95" customHeight="1" x14ac:dyDescent="0.25">
      <c r="A567" s="50"/>
      <c r="B567" s="162"/>
      <c r="C567" s="87" t="s">
        <v>503</v>
      </c>
      <c r="D567" s="113">
        <v>479</v>
      </c>
    </row>
    <row r="568" spans="1:4" ht="22.95" customHeight="1" x14ac:dyDescent="0.25">
      <c r="A568" s="50"/>
      <c r="B568" s="162"/>
      <c r="C568" s="87" t="s">
        <v>743</v>
      </c>
      <c r="D568" s="113">
        <v>4183</v>
      </c>
    </row>
    <row r="569" spans="1:4" ht="22.95" customHeight="1" x14ac:dyDescent="0.25">
      <c r="A569" s="50"/>
      <c r="B569" s="162"/>
      <c r="C569" s="87" t="s">
        <v>495</v>
      </c>
      <c r="D569" s="113">
        <v>4183</v>
      </c>
    </row>
    <row r="570" spans="1:4" ht="22.95" customHeight="1" x14ac:dyDescent="0.25">
      <c r="A570" s="50"/>
      <c r="B570" s="162"/>
      <c r="C570" s="87" t="s">
        <v>795</v>
      </c>
      <c r="D570" s="113">
        <v>45920</v>
      </c>
    </row>
    <row r="571" spans="1:4" ht="22.95" customHeight="1" x14ac:dyDescent="0.25">
      <c r="A571" s="50"/>
      <c r="B571" s="162"/>
      <c r="C571" s="87" t="s">
        <v>796</v>
      </c>
      <c r="D571" s="113">
        <v>45920</v>
      </c>
    </row>
    <row r="572" spans="1:4" ht="22.95" customHeight="1" x14ac:dyDescent="0.25">
      <c r="A572" s="50"/>
      <c r="B572" s="162"/>
      <c r="C572" s="87" t="s">
        <v>514</v>
      </c>
      <c r="D572" s="113">
        <v>86000</v>
      </c>
    </row>
    <row r="573" spans="1:4" ht="22.95" customHeight="1" x14ac:dyDescent="0.25">
      <c r="A573" s="50"/>
      <c r="B573" s="162"/>
      <c r="C573" s="87" t="s">
        <v>115</v>
      </c>
      <c r="D573" s="113">
        <v>993251</v>
      </c>
    </row>
    <row r="574" spans="1:4" ht="22.95" customHeight="1" x14ac:dyDescent="0.25">
      <c r="A574" s="50"/>
      <c r="B574" s="162"/>
      <c r="C574" s="87" t="s">
        <v>515</v>
      </c>
      <c r="D574" s="113">
        <v>255949</v>
      </c>
    </row>
    <row r="575" spans="1:4" ht="22.95" customHeight="1" x14ac:dyDescent="0.25">
      <c r="A575" s="50"/>
      <c r="B575" s="162"/>
      <c r="C575" s="87" t="s">
        <v>590</v>
      </c>
      <c r="D575" s="113">
        <v>255949</v>
      </c>
    </row>
    <row r="576" spans="1:4" ht="22.95" customHeight="1" x14ac:dyDescent="0.25">
      <c r="A576" s="50"/>
      <c r="B576" s="162"/>
      <c r="C576" s="87" t="s">
        <v>516</v>
      </c>
      <c r="D576" s="113">
        <v>737302</v>
      </c>
    </row>
    <row r="577" spans="1:4" ht="22.95" customHeight="1" x14ac:dyDescent="0.25">
      <c r="A577" s="50"/>
      <c r="B577" s="162"/>
      <c r="C577" s="87" t="s">
        <v>591</v>
      </c>
      <c r="D577" s="113">
        <v>737302</v>
      </c>
    </row>
    <row r="578" spans="1:4" ht="22.95" customHeight="1" x14ac:dyDescent="0.25">
      <c r="A578" s="50"/>
      <c r="B578" s="162"/>
      <c r="C578" s="87" t="s">
        <v>517</v>
      </c>
      <c r="D578" s="113">
        <v>629772</v>
      </c>
    </row>
    <row r="579" spans="1:4" ht="22.95" customHeight="1" x14ac:dyDescent="0.25">
      <c r="A579" s="50"/>
      <c r="B579" s="162"/>
      <c r="C579" s="87" t="s">
        <v>518</v>
      </c>
      <c r="D579" s="113">
        <v>629772</v>
      </c>
    </row>
    <row r="580" spans="1:4" ht="22.95" customHeight="1" x14ac:dyDescent="0.25">
      <c r="A580" s="50"/>
      <c r="B580" s="162"/>
      <c r="C580" s="87" t="s">
        <v>519</v>
      </c>
      <c r="D580" s="113">
        <v>590000</v>
      </c>
    </row>
    <row r="581" spans="1:4" ht="22.95" customHeight="1" x14ac:dyDescent="0.25">
      <c r="A581" s="50"/>
      <c r="B581" s="162"/>
      <c r="C581" s="87" t="s">
        <v>520</v>
      </c>
      <c r="D581" s="113">
        <v>524</v>
      </c>
    </row>
    <row r="582" spans="1:4" ht="22.95" customHeight="1" x14ac:dyDescent="0.25">
      <c r="A582" s="50"/>
      <c r="B582" s="162"/>
      <c r="C582" s="87" t="s">
        <v>521</v>
      </c>
      <c r="D582" s="113">
        <v>26</v>
      </c>
    </row>
    <row r="583" spans="1:4" ht="22.95" customHeight="1" x14ac:dyDescent="0.25">
      <c r="A583" s="50"/>
      <c r="B583" s="162"/>
      <c r="C583" s="87" t="s">
        <v>522</v>
      </c>
      <c r="D583" s="113">
        <v>39222</v>
      </c>
    </row>
    <row r="584" spans="1:4" ht="22.95" customHeight="1" x14ac:dyDescent="0.25">
      <c r="A584" s="50"/>
      <c r="B584" s="162"/>
      <c r="C584" s="87"/>
      <c r="D584" s="113"/>
    </row>
    <row r="585" spans="1:4" ht="22.95" customHeight="1" x14ac:dyDescent="0.25">
      <c r="A585" s="50"/>
      <c r="B585" s="162"/>
      <c r="C585" s="87"/>
      <c r="D585" s="113"/>
    </row>
    <row r="586" spans="1:4" ht="22.95" customHeight="1" x14ac:dyDescent="0.25">
      <c r="A586" s="50"/>
      <c r="B586" s="162"/>
      <c r="C586" s="87"/>
      <c r="D586" s="113"/>
    </row>
    <row r="587" spans="1:4" ht="22.95" customHeight="1" x14ac:dyDescent="0.25">
      <c r="A587" s="50"/>
      <c r="B587" s="162"/>
      <c r="C587" s="87"/>
      <c r="D587" s="113"/>
    </row>
    <row r="588" spans="1:4" ht="22.95" customHeight="1" x14ac:dyDescent="0.25">
      <c r="A588" s="50"/>
      <c r="B588" s="162"/>
      <c r="C588" s="87"/>
      <c r="D588" s="113"/>
    </row>
    <row r="589" spans="1:4" ht="22.95" customHeight="1" x14ac:dyDescent="0.25">
      <c r="A589" s="79" t="s">
        <v>87</v>
      </c>
      <c r="B589" s="80">
        <v>2401000</v>
      </c>
      <c r="C589" s="81" t="s">
        <v>121</v>
      </c>
      <c r="D589" s="82">
        <v>8539914</v>
      </c>
    </row>
    <row r="590" spans="1:4" ht="22.95" customHeight="1" x14ac:dyDescent="0.25">
      <c r="A590" s="51" t="s">
        <v>13</v>
      </c>
      <c r="B590" s="48">
        <f>SUM(B591,B622,B625:B626,B630,B633)</f>
        <v>24381214</v>
      </c>
      <c r="C590" s="62" t="s">
        <v>10</v>
      </c>
      <c r="D590" s="61">
        <f>SUM(D591,D622,D626,D630)</f>
        <v>18242300</v>
      </c>
    </row>
    <row r="591" spans="1:4" ht="22.95" customHeight="1" x14ac:dyDescent="0.25">
      <c r="A591" s="52" t="s">
        <v>1</v>
      </c>
      <c r="B591" s="48">
        <f>SUM(B592,B597,B621)</f>
        <v>20394400</v>
      </c>
      <c r="C591" s="63" t="s">
        <v>78</v>
      </c>
      <c r="D591" s="61">
        <f>SUM(D592,D597,D621)</f>
        <v>15599399</v>
      </c>
    </row>
    <row r="592" spans="1:4" ht="22.95" customHeight="1" x14ac:dyDescent="0.25">
      <c r="A592" s="52" t="s">
        <v>2</v>
      </c>
      <c r="B592" s="48">
        <f>SUM(B593:B596)</f>
        <v>790393</v>
      </c>
      <c r="C592" s="63" t="s">
        <v>8</v>
      </c>
      <c r="D592" s="61">
        <f>SUM(D593:D596)</f>
        <v>587860</v>
      </c>
    </row>
    <row r="593" spans="1:4" ht="22.95" customHeight="1" x14ac:dyDescent="0.25">
      <c r="A593" s="53" t="s">
        <v>3</v>
      </c>
      <c r="B593" s="48">
        <v>72672</v>
      </c>
      <c r="C593" s="63" t="s">
        <v>541</v>
      </c>
      <c r="D593" s="61">
        <v>100056</v>
      </c>
    </row>
    <row r="594" spans="1:4" ht="22.95" customHeight="1" x14ac:dyDescent="0.25">
      <c r="A594" s="53" t="s">
        <v>188</v>
      </c>
      <c r="B594" s="48">
        <v>317900</v>
      </c>
      <c r="C594" s="63" t="s">
        <v>539</v>
      </c>
      <c r="D594" s="61">
        <v>162774</v>
      </c>
    </row>
    <row r="595" spans="1:4" ht="22.95" customHeight="1" x14ac:dyDescent="0.25">
      <c r="A595" s="53" t="s">
        <v>194</v>
      </c>
      <c r="B595" s="48">
        <v>339721</v>
      </c>
      <c r="C595" s="63" t="s">
        <v>540</v>
      </c>
      <c r="D595" s="61">
        <v>88405</v>
      </c>
    </row>
    <row r="596" spans="1:4" ht="22.95" customHeight="1" x14ac:dyDescent="0.25">
      <c r="A596" s="53" t="s">
        <v>189</v>
      </c>
      <c r="B596" s="48">
        <v>60100</v>
      </c>
      <c r="C596" s="63" t="s">
        <v>551</v>
      </c>
      <c r="D596" s="61">
        <v>236625</v>
      </c>
    </row>
    <row r="597" spans="1:4" ht="22.95" customHeight="1" x14ac:dyDescent="0.25">
      <c r="A597" s="52" t="s">
        <v>0</v>
      </c>
      <c r="B597" s="48">
        <f>SUM(B598:B620)</f>
        <v>16623382</v>
      </c>
      <c r="C597" s="63" t="s">
        <v>9</v>
      </c>
      <c r="D597" s="61">
        <f>SUM(D598:D620)</f>
        <v>12109468</v>
      </c>
    </row>
    <row r="598" spans="1:4" ht="22.95" customHeight="1" x14ac:dyDescent="0.25">
      <c r="A598" s="53" t="s">
        <v>175</v>
      </c>
      <c r="B598" s="48">
        <v>193723</v>
      </c>
      <c r="C598" s="63" t="s">
        <v>171</v>
      </c>
      <c r="D598" s="61">
        <v>331075</v>
      </c>
    </row>
    <row r="599" spans="1:4" ht="22.95" customHeight="1" x14ac:dyDescent="0.25">
      <c r="A599" s="52" t="s">
        <v>181</v>
      </c>
      <c r="B599" s="48">
        <v>6265000</v>
      </c>
      <c r="C599" s="63" t="s">
        <v>172</v>
      </c>
      <c r="D599" s="61">
        <v>2149776</v>
      </c>
    </row>
    <row r="600" spans="1:4" ht="22.95" customHeight="1" x14ac:dyDescent="0.25">
      <c r="A600" s="54" t="s">
        <v>176</v>
      </c>
      <c r="B600" s="48">
        <v>978357</v>
      </c>
      <c r="C600" s="63" t="s">
        <v>853</v>
      </c>
      <c r="D600" s="61">
        <v>1191430</v>
      </c>
    </row>
    <row r="601" spans="1:4" ht="22.95" customHeight="1" x14ac:dyDescent="0.25">
      <c r="A601" s="55" t="s">
        <v>177</v>
      </c>
      <c r="B601" s="48">
        <v>163607</v>
      </c>
      <c r="C601" s="63" t="s">
        <v>173</v>
      </c>
      <c r="D601" s="61">
        <v>113811</v>
      </c>
    </row>
    <row r="602" spans="1:4" ht="22.95" customHeight="1" x14ac:dyDescent="0.25">
      <c r="A602" s="206" t="s">
        <v>178</v>
      </c>
      <c r="B602" s="48">
        <v>11800</v>
      </c>
      <c r="C602" s="63" t="s">
        <v>854</v>
      </c>
      <c r="D602" s="61">
        <v>11800</v>
      </c>
    </row>
    <row r="603" spans="1:4" ht="22.95" customHeight="1" x14ac:dyDescent="0.25">
      <c r="A603" s="206" t="s">
        <v>179</v>
      </c>
      <c r="B603" s="48">
        <v>95232</v>
      </c>
      <c r="C603" s="63" t="s">
        <v>184</v>
      </c>
      <c r="D603" s="61">
        <v>66271</v>
      </c>
    </row>
    <row r="604" spans="1:4" ht="22.95" customHeight="1" x14ac:dyDescent="0.25">
      <c r="A604" s="207" t="s">
        <v>848</v>
      </c>
      <c r="B604" s="48"/>
      <c r="C604" s="63" t="s">
        <v>174</v>
      </c>
      <c r="D604" s="61">
        <v>80297</v>
      </c>
    </row>
    <row r="605" spans="1:4" ht="22.95" customHeight="1" x14ac:dyDescent="0.25">
      <c r="A605" s="207" t="s">
        <v>849</v>
      </c>
      <c r="B605" s="48"/>
      <c r="C605" s="63" t="s">
        <v>180</v>
      </c>
      <c r="D605" s="61">
        <v>228209</v>
      </c>
    </row>
    <row r="606" spans="1:4" ht="22.95" customHeight="1" x14ac:dyDescent="0.25">
      <c r="A606" s="206" t="s">
        <v>850</v>
      </c>
      <c r="B606" s="48"/>
      <c r="C606" s="55" t="s">
        <v>190</v>
      </c>
      <c r="D606" s="61">
        <v>355261</v>
      </c>
    </row>
    <row r="607" spans="1:4" ht="22.95" customHeight="1" x14ac:dyDescent="0.25">
      <c r="A607" s="206" t="s">
        <v>851</v>
      </c>
      <c r="B607" s="48"/>
      <c r="C607" s="55" t="s">
        <v>186</v>
      </c>
      <c r="D607" s="61">
        <v>152453</v>
      </c>
    </row>
    <row r="608" spans="1:4" ht="22.95" customHeight="1" x14ac:dyDescent="0.25">
      <c r="A608" s="55" t="s">
        <v>182</v>
      </c>
      <c r="B608" s="48">
        <v>182200</v>
      </c>
      <c r="C608" s="63" t="s">
        <v>549</v>
      </c>
      <c r="D608" s="61">
        <v>44680</v>
      </c>
    </row>
    <row r="609" spans="1:4" ht="22.95" customHeight="1" x14ac:dyDescent="0.25">
      <c r="A609" s="55" t="s">
        <v>847</v>
      </c>
      <c r="B609" s="48">
        <v>78914</v>
      </c>
      <c r="C609" s="63" t="s">
        <v>818</v>
      </c>
      <c r="D609" s="61">
        <v>78914</v>
      </c>
    </row>
    <row r="610" spans="1:4" ht="22.95" customHeight="1" x14ac:dyDescent="0.25">
      <c r="A610" s="55" t="s">
        <v>846</v>
      </c>
      <c r="B610" s="48">
        <v>424100</v>
      </c>
      <c r="C610" s="63" t="s">
        <v>855</v>
      </c>
      <c r="D610" s="61">
        <v>424100</v>
      </c>
    </row>
    <row r="611" spans="1:4" ht="22.95" customHeight="1" x14ac:dyDescent="0.25">
      <c r="A611" s="55" t="s">
        <v>845</v>
      </c>
      <c r="B611" s="48">
        <v>2995063</v>
      </c>
      <c r="C611" s="63" t="s">
        <v>185</v>
      </c>
      <c r="D611" s="61">
        <v>3017169</v>
      </c>
    </row>
    <row r="612" spans="1:4" ht="22.95" customHeight="1" x14ac:dyDescent="0.25">
      <c r="A612" s="55" t="s">
        <v>843</v>
      </c>
      <c r="B612" s="48">
        <v>1134418</v>
      </c>
      <c r="C612" s="63" t="s">
        <v>682</v>
      </c>
      <c r="D612" s="61">
        <v>450000</v>
      </c>
    </row>
    <row r="613" spans="1:4" ht="22.95" customHeight="1" x14ac:dyDescent="0.25">
      <c r="A613" s="55" t="s">
        <v>844</v>
      </c>
      <c r="B613" s="48">
        <v>310900</v>
      </c>
      <c r="C613" s="63" t="s">
        <v>681</v>
      </c>
      <c r="D613" s="61">
        <v>226859</v>
      </c>
    </row>
    <row r="614" spans="1:4" ht="22.95" customHeight="1" x14ac:dyDescent="0.25">
      <c r="A614" s="55" t="s">
        <v>842</v>
      </c>
      <c r="B614" s="48">
        <v>833575</v>
      </c>
      <c r="C614" s="55" t="s">
        <v>187</v>
      </c>
      <c r="D614" s="61">
        <v>830873</v>
      </c>
    </row>
    <row r="615" spans="1:4" ht="22.95" customHeight="1" x14ac:dyDescent="0.25">
      <c r="A615" s="55" t="s">
        <v>837</v>
      </c>
      <c r="B615" s="162">
        <v>167000</v>
      </c>
      <c r="C615" s="180" t="s">
        <v>832</v>
      </c>
      <c r="D615" s="181">
        <v>319390</v>
      </c>
    </row>
    <row r="616" spans="1:4" ht="22.95" customHeight="1" x14ac:dyDescent="0.25">
      <c r="A616" s="55" t="s">
        <v>838</v>
      </c>
      <c r="B616" s="162">
        <v>590035</v>
      </c>
      <c r="C616" s="180" t="s">
        <v>833</v>
      </c>
      <c r="D616" s="181">
        <v>583136</v>
      </c>
    </row>
    <row r="617" spans="1:4" ht="22.95" customHeight="1" x14ac:dyDescent="0.25">
      <c r="A617" s="55" t="s">
        <v>839</v>
      </c>
      <c r="B617" s="162">
        <v>1492150</v>
      </c>
      <c r="C617" s="180" t="s">
        <v>834</v>
      </c>
      <c r="D617" s="181">
        <v>633446</v>
      </c>
    </row>
    <row r="618" spans="1:4" ht="22.95" customHeight="1" x14ac:dyDescent="0.25">
      <c r="A618" s="55" t="s">
        <v>840</v>
      </c>
      <c r="B618" s="162">
        <v>499468</v>
      </c>
      <c r="C618" s="180" t="s">
        <v>835</v>
      </c>
      <c r="D618" s="181">
        <v>498160</v>
      </c>
    </row>
    <row r="619" spans="1:4" ht="22.95" customHeight="1" x14ac:dyDescent="0.25">
      <c r="A619" s="55" t="s">
        <v>841</v>
      </c>
      <c r="B619" s="162">
        <v>207840</v>
      </c>
      <c r="C619" s="180" t="s">
        <v>836</v>
      </c>
      <c r="D619" s="181">
        <v>207840</v>
      </c>
    </row>
    <row r="620" spans="1:4" ht="22.95" customHeight="1" x14ac:dyDescent="0.25">
      <c r="A620" s="55" t="s">
        <v>852</v>
      </c>
      <c r="B620" s="162"/>
      <c r="C620" s="63" t="s">
        <v>856</v>
      </c>
      <c r="D620" s="61">
        <v>114518</v>
      </c>
    </row>
    <row r="621" spans="1:4" ht="22.95" customHeight="1" x14ac:dyDescent="0.25">
      <c r="A621" s="201" t="s">
        <v>111</v>
      </c>
      <c r="B621" s="163">
        <v>2980625</v>
      </c>
      <c r="C621" s="202" t="s">
        <v>79</v>
      </c>
      <c r="D621" s="203">
        <v>2902071</v>
      </c>
    </row>
    <row r="622" spans="1:4" ht="22.95" customHeight="1" x14ac:dyDescent="0.25">
      <c r="A622" s="55" t="s">
        <v>1018</v>
      </c>
      <c r="B622" s="56">
        <f>SUM(B623:B624)</f>
        <v>618892</v>
      </c>
      <c r="C622" s="63" t="s">
        <v>77</v>
      </c>
      <c r="D622" s="61">
        <f>SUM(D623:D624)</f>
        <v>1243481</v>
      </c>
    </row>
    <row r="623" spans="1:4" ht="22.95" customHeight="1" x14ac:dyDescent="0.25">
      <c r="A623" s="55" t="s">
        <v>4</v>
      </c>
      <c r="B623" s="56">
        <v>253150</v>
      </c>
      <c r="C623" s="180" t="s">
        <v>6</v>
      </c>
      <c r="D623" s="181">
        <v>24500</v>
      </c>
    </row>
    <row r="624" spans="1:4" ht="22.95" customHeight="1" x14ac:dyDescent="0.25">
      <c r="A624" s="47" t="s">
        <v>5</v>
      </c>
      <c r="B624" s="48">
        <v>365742</v>
      </c>
      <c r="C624" s="180" t="s">
        <v>7</v>
      </c>
      <c r="D624" s="181">
        <v>1218981</v>
      </c>
    </row>
    <row r="625" spans="1:4" ht="22.95" customHeight="1" x14ac:dyDescent="0.25">
      <c r="A625" s="53" t="s">
        <v>183</v>
      </c>
      <c r="B625" s="48">
        <v>400000</v>
      </c>
      <c r="C625" s="180"/>
      <c r="D625" s="181"/>
    </row>
    <row r="626" spans="1:4" ht="22.95" customHeight="1" x14ac:dyDescent="0.25">
      <c r="A626" s="53" t="s">
        <v>1019</v>
      </c>
      <c r="B626" s="48">
        <f>B627</f>
        <v>2420000</v>
      </c>
      <c r="C626" s="180" t="s">
        <v>744</v>
      </c>
      <c r="D626" s="181">
        <v>420</v>
      </c>
    </row>
    <row r="627" spans="1:4" ht="22.95" customHeight="1" x14ac:dyDescent="0.25">
      <c r="A627" s="53" t="s">
        <v>1020</v>
      </c>
      <c r="B627" s="48">
        <f>B628</f>
        <v>2420000</v>
      </c>
      <c r="C627" s="78" t="s">
        <v>745</v>
      </c>
      <c r="D627" s="181">
        <v>420</v>
      </c>
    </row>
    <row r="628" spans="1:4" ht="22.95" customHeight="1" x14ac:dyDescent="0.25">
      <c r="A628" s="53" t="s">
        <v>1021</v>
      </c>
      <c r="B628" s="48">
        <v>2420000</v>
      </c>
      <c r="C628" s="180" t="s">
        <v>746</v>
      </c>
      <c r="D628" s="181">
        <v>70</v>
      </c>
    </row>
    <row r="629" spans="1:4" ht="22.95" customHeight="1" x14ac:dyDescent="0.25">
      <c r="A629" s="53"/>
      <c r="B629" s="48"/>
      <c r="C629" s="180" t="s">
        <v>747</v>
      </c>
      <c r="D629" s="181">
        <v>350</v>
      </c>
    </row>
    <row r="630" spans="1:4" ht="22.95" customHeight="1" x14ac:dyDescent="0.25">
      <c r="A630" s="53" t="s">
        <v>542</v>
      </c>
      <c r="B630" s="48">
        <f>SUM(B631:B632)</f>
        <v>216511</v>
      </c>
      <c r="C630" s="180" t="s">
        <v>1022</v>
      </c>
      <c r="D630" s="181">
        <f>D631</f>
        <v>1399000</v>
      </c>
    </row>
    <row r="631" spans="1:4" ht="22.95" customHeight="1" x14ac:dyDescent="0.25">
      <c r="A631" s="53" t="s">
        <v>543</v>
      </c>
      <c r="B631" s="48">
        <v>209600</v>
      </c>
      <c r="C631" s="180" t="s">
        <v>1023</v>
      </c>
      <c r="D631" s="181">
        <v>1399000</v>
      </c>
    </row>
    <row r="632" spans="1:4" ht="22.95" customHeight="1" x14ac:dyDescent="0.25">
      <c r="A632" s="53" t="s">
        <v>544</v>
      </c>
      <c r="B632" s="182">
        <v>6911</v>
      </c>
      <c r="C632" s="180"/>
      <c r="D632" s="181"/>
    </row>
    <row r="633" spans="1:4" ht="22.95" customHeight="1" x14ac:dyDescent="0.25">
      <c r="A633" s="53" t="s">
        <v>748</v>
      </c>
      <c r="B633" s="182">
        <v>331411</v>
      </c>
      <c r="C633" s="180"/>
      <c r="D633" s="181"/>
    </row>
    <row r="634" spans="1:4" ht="22.95" customHeight="1" x14ac:dyDescent="0.25">
      <c r="A634" s="53"/>
      <c r="B634" s="182"/>
      <c r="C634" s="180"/>
      <c r="D634" s="181"/>
    </row>
    <row r="635" spans="1:4" ht="22.95" customHeight="1" x14ac:dyDescent="0.25">
      <c r="A635" s="53"/>
      <c r="B635" s="182"/>
      <c r="C635" s="180"/>
      <c r="D635" s="181"/>
    </row>
    <row r="636" spans="1:4" ht="22.95" customHeight="1" x14ac:dyDescent="0.25">
      <c r="A636" s="53"/>
      <c r="B636" s="182"/>
      <c r="C636" s="180"/>
      <c r="D636" s="181"/>
    </row>
    <row r="637" spans="1:4" ht="22.95" customHeight="1" x14ac:dyDescent="0.25">
      <c r="A637" s="53"/>
      <c r="B637" s="182"/>
      <c r="C637" s="180"/>
      <c r="D637" s="181"/>
    </row>
    <row r="638" spans="1:4" ht="22.95" customHeight="1" x14ac:dyDescent="0.25">
      <c r="A638" s="53"/>
      <c r="B638" s="182"/>
      <c r="C638" s="180"/>
      <c r="D638" s="181"/>
    </row>
    <row r="639" spans="1:4" ht="22.95" customHeight="1" x14ac:dyDescent="0.25">
      <c r="A639" s="53"/>
      <c r="B639" s="182"/>
      <c r="C639" s="180"/>
      <c r="D639" s="181"/>
    </row>
    <row r="640" spans="1:4" ht="22.95" customHeight="1" x14ac:dyDescent="0.25">
      <c r="A640" s="53"/>
      <c r="B640" s="182"/>
      <c r="C640" s="180"/>
      <c r="D640" s="181"/>
    </row>
    <row r="641" spans="1:4" ht="22.95" customHeight="1" x14ac:dyDescent="0.25">
      <c r="A641" s="53"/>
      <c r="B641" s="182"/>
      <c r="C641" s="180"/>
      <c r="D641" s="181"/>
    </row>
    <row r="642" spans="1:4" ht="22.95" customHeight="1" x14ac:dyDescent="0.25">
      <c r="A642" s="53"/>
      <c r="B642" s="182"/>
      <c r="C642" s="180"/>
      <c r="D642" s="181"/>
    </row>
    <row r="643" spans="1:4" ht="22.95" customHeight="1" x14ac:dyDescent="0.25">
      <c r="A643" s="53"/>
      <c r="B643" s="182"/>
      <c r="C643" s="180"/>
      <c r="D643" s="181"/>
    </row>
    <row r="644" spans="1:4" ht="22.95" customHeight="1" x14ac:dyDescent="0.25">
      <c r="A644" s="53"/>
      <c r="B644" s="182"/>
      <c r="C644" s="180"/>
      <c r="D644" s="181"/>
    </row>
    <row r="645" spans="1:4" ht="22.95" customHeight="1" x14ac:dyDescent="0.25">
      <c r="A645" s="53"/>
      <c r="B645" s="182"/>
      <c r="C645" s="180"/>
      <c r="D645" s="181"/>
    </row>
    <row r="646" spans="1:4" ht="22.95" customHeight="1" x14ac:dyDescent="0.25">
      <c r="A646" s="53"/>
      <c r="B646" s="182"/>
      <c r="C646" s="180"/>
      <c r="D646" s="181"/>
    </row>
    <row r="647" spans="1:4" ht="22.95" customHeight="1" x14ac:dyDescent="0.25">
      <c r="A647" s="53"/>
      <c r="B647" s="182"/>
      <c r="C647" s="180"/>
      <c r="D647" s="181"/>
    </row>
    <row r="648" spans="1:4" ht="22.95" customHeight="1" x14ac:dyDescent="0.25">
      <c r="A648" s="53"/>
      <c r="B648" s="182"/>
      <c r="C648" s="180"/>
      <c r="D648" s="181"/>
    </row>
    <row r="649" spans="1:4" ht="22.95" customHeight="1" x14ac:dyDescent="0.25">
      <c r="A649" s="53"/>
      <c r="B649" s="182"/>
      <c r="C649" s="180"/>
      <c r="D649" s="181"/>
    </row>
    <row r="650" spans="1:4" ht="22.95" customHeight="1" x14ac:dyDescent="0.25">
      <c r="A650" s="53"/>
      <c r="B650" s="182"/>
      <c r="C650" s="180"/>
      <c r="D650" s="181"/>
    </row>
    <row r="651" spans="1:4" ht="22.95" customHeight="1" x14ac:dyDescent="0.25">
      <c r="A651" s="53"/>
      <c r="B651" s="182"/>
      <c r="C651" s="180"/>
      <c r="D651" s="181"/>
    </row>
    <row r="652" spans="1:4" ht="22.95" customHeight="1" x14ac:dyDescent="0.25">
      <c r="A652" s="53"/>
      <c r="B652" s="182"/>
      <c r="C652" s="180"/>
      <c r="D652" s="181"/>
    </row>
    <row r="653" spans="1:4" ht="22.95" customHeight="1" x14ac:dyDescent="0.25">
      <c r="A653" s="79" t="s">
        <v>14</v>
      </c>
      <c r="B653" s="204">
        <f>SUM(B589,B590)</f>
        <v>26782214</v>
      </c>
      <c r="C653" s="183" t="s">
        <v>11</v>
      </c>
      <c r="D653" s="205">
        <f>SUM(D589:D590)</f>
        <v>26782214</v>
      </c>
    </row>
    <row r="654" spans="1:4" ht="19.55" customHeight="1" x14ac:dyDescent="0.25"/>
    <row r="655" spans="1:4" ht="19.55" customHeight="1" x14ac:dyDescent="0.25"/>
    <row r="656" spans="1:4" ht="19.55" customHeight="1" x14ac:dyDescent="0.25"/>
    <row r="657" ht="19.55" customHeight="1" x14ac:dyDescent="0.25"/>
    <row r="658" ht="19.55" customHeight="1" x14ac:dyDescent="0.25"/>
    <row r="659" ht="19.55" customHeight="1" x14ac:dyDescent="0.25"/>
    <row r="660" ht="19.55" customHeight="1" x14ac:dyDescent="0.25"/>
    <row r="661" ht="19.55" customHeight="1" x14ac:dyDescent="0.25"/>
    <row r="662" ht="19.55" customHeight="1" x14ac:dyDescent="0.25"/>
    <row r="663" ht="19.55" customHeight="1" x14ac:dyDescent="0.25"/>
    <row r="664" ht="19.55" customHeight="1" x14ac:dyDescent="0.25"/>
    <row r="665" ht="19.55" customHeight="1" x14ac:dyDescent="0.25"/>
    <row r="666" ht="19.55" customHeight="1" x14ac:dyDescent="0.25"/>
    <row r="667" ht="19.55" customHeight="1" x14ac:dyDescent="0.25"/>
    <row r="668" ht="19.55" customHeight="1" x14ac:dyDescent="0.25"/>
    <row r="669" ht="19.55" customHeight="1" x14ac:dyDescent="0.25"/>
    <row r="670" ht="19.55" customHeight="1" x14ac:dyDescent="0.25"/>
    <row r="671" ht="19.55" customHeight="1" x14ac:dyDescent="0.25"/>
    <row r="672" ht="19.55" customHeight="1" x14ac:dyDescent="0.25"/>
    <row r="673" ht="19.55" customHeight="1" x14ac:dyDescent="0.25"/>
    <row r="674" ht="19.55" customHeight="1" x14ac:dyDescent="0.25"/>
    <row r="675" ht="19.55" customHeight="1" x14ac:dyDescent="0.25"/>
    <row r="676" ht="19.55" customHeight="1" x14ac:dyDescent="0.25"/>
    <row r="677" ht="19.55" customHeight="1" x14ac:dyDescent="0.25"/>
    <row r="678" ht="19.55" customHeight="1" x14ac:dyDescent="0.25"/>
    <row r="679" ht="19.55" customHeight="1" x14ac:dyDescent="0.25"/>
    <row r="680" ht="19.55" customHeight="1" x14ac:dyDescent="0.25"/>
    <row r="681" ht="19.55" customHeight="1" x14ac:dyDescent="0.25"/>
    <row r="682" ht="19.55" customHeight="1" x14ac:dyDescent="0.25"/>
    <row r="683" ht="19.55" customHeight="1" x14ac:dyDescent="0.25"/>
    <row r="684" ht="19.55" customHeight="1" x14ac:dyDescent="0.25"/>
    <row r="685" ht="19.55" customHeight="1" x14ac:dyDescent="0.25"/>
    <row r="686" ht="19.55" customHeight="1" x14ac:dyDescent="0.25"/>
    <row r="687" ht="19.55" customHeight="1" x14ac:dyDescent="0.25"/>
    <row r="688" ht="19.55" customHeight="1" x14ac:dyDescent="0.25"/>
    <row r="689" ht="19.55" customHeight="1" x14ac:dyDescent="0.25"/>
    <row r="690" ht="19.55" customHeight="1" x14ac:dyDescent="0.25"/>
    <row r="691" ht="19.55" customHeight="1" x14ac:dyDescent="0.25"/>
    <row r="692" ht="19.55" customHeight="1" x14ac:dyDescent="0.25"/>
    <row r="693" ht="19.55" customHeight="1" x14ac:dyDescent="0.25"/>
    <row r="694" ht="19.55" customHeight="1" x14ac:dyDescent="0.25"/>
    <row r="695" ht="19.55" customHeight="1" x14ac:dyDescent="0.25"/>
    <row r="696" ht="19.55" customHeight="1" x14ac:dyDescent="0.25"/>
    <row r="697" ht="19.55" customHeight="1" x14ac:dyDescent="0.25"/>
    <row r="698" ht="19.55" customHeight="1" x14ac:dyDescent="0.25"/>
    <row r="699" ht="19.55" customHeight="1" x14ac:dyDescent="0.25"/>
    <row r="700" ht="19.55" customHeight="1" x14ac:dyDescent="0.25"/>
    <row r="701" ht="19.55" customHeight="1" x14ac:dyDescent="0.25"/>
    <row r="702" ht="19.55" customHeight="1" x14ac:dyDescent="0.25"/>
    <row r="703" ht="19.55" customHeight="1" x14ac:dyDescent="0.25"/>
    <row r="704" ht="19.55" customHeight="1" x14ac:dyDescent="0.25"/>
    <row r="705" ht="19.55" customHeight="1" x14ac:dyDescent="0.25"/>
    <row r="706" ht="19.55" customHeight="1" x14ac:dyDescent="0.25"/>
    <row r="707" ht="19.55" customHeight="1" x14ac:dyDescent="0.25"/>
    <row r="708" ht="19.55" customHeight="1" x14ac:dyDescent="0.25"/>
    <row r="709" ht="19.55" customHeight="1" x14ac:dyDescent="0.25"/>
    <row r="710" ht="19.55" customHeight="1" x14ac:dyDescent="0.25"/>
    <row r="711" ht="19.55" customHeight="1" x14ac:dyDescent="0.25"/>
    <row r="712" ht="19.55" customHeight="1" x14ac:dyDescent="0.25"/>
    <row r="713" ht="19.55" customHeight="1" x14ac:dyDescent="0.25"/>
    <row r="714" ht="19.55" customHeight="1" x14ac:dyDescent="0.25"/>
    <row r="715" ht="19.55" customHeight="1" x14ac:dyDescent="0.25"/>
    <row r="716" ht="19.55" customHeight="1" x14ac:dyDescent="0.25"/>
    <row r="717" ht="19.55" customHeight="1" x14ac:dyDescent="0.25"/>
    <row r="718" ht="19.55" customHeight="1" x14ac:dyDescent="0.25"/>
    <row r="719" ht="19.55" customHeight="1" x14ac:dyDescent="0.25"/>
    <row r="720" ht="19.55" customHeight="1" x14ac:dyDescent="0.25"/>
    <row r="721" ht="19.55" customHeight="1" x14ac:dyDescent="0.25"/>
    <row r="722" ht="19.55" customHeight="1" x14ac:dyDescent="0.25"/>
    <row r="723" ht="19.55" customHeight="1" x14ac:dyDescent="0.25"/>
    <row r="724" ht="19.55" customHeight="1" x14ac:dyDescent="0.25"/>
    <row r="725" ht="19.55" customHeight="1" x14ac:dyDescent="0.25"/>
    <row r="726" ht="19.55" customHeight="1" x14ac:dyDescent="0.25"/>
    <row r="727" ht="19.55" customHeight="1" x14ac:dyDescent="0.25"/>
    <row r="728" ht="19.55" customHeight="1" x14ac:dyDescent="0.25"/>
    <row r="729" ht="19.55" customHeight="1" x14ac:dyDescent="0.25"/>
    <row r="730" ht="19.55" customHeight="1" x14ac:dyDescent="0.25"/>
    <row r="731" ht="19.55" customHeight="1" x14ac:dyDescent="0.25"/>
    <row r="732" ht="19.55" customHeight="1" x14ac:dyDescent="0.25"/>
    <row r="733" ht="19.55" customHeight="1" x14ac:dyDescent="0.25"/>
    <row r="734" ht="19.55" customHeight="1" x14ac:dyDescent="0.25"/>
    <row r="735" ht="19.55" customHeight="1" x14ac:dyDescent="0.25"/>
    <row r="736" ht="19.55" customHeight="1" x14ac:dyDescent="0.25"/>
    <row r="737" ht="19.55" customHeight="1" x14ac:dyDescent="0.25"/>
    <row r="738" ht="19.55" customHeight="1" x14ac:dyDescent="0.25"/>
    <row r="739" ht="19.55" customHeight="1" x14ac:dyDescent="0.25"/>
    <row r="740" ht="19.55" customHeight="1" x14ac:dyDescent="0.25"/>
    <row r="741" ht="19.55" customHeight="1" x14ac:dyDescent="0.25"/>
    <row r="742" ht="19.55" customHeight="1" x14ac:dyDescent="0.25"/>
    <row r="743" ht="19.55" customHeight="1" x14ac:dyDescent="0.25"/>
    <row r="744" ht="19.55" customHeight="1" x14ac:dyDescent="0.25"/>
    <row r="745" ht="19.55" customHeight="1" x14ac:dyDescent="0.25"/>
    <row r="746" ht="19.55" customHeight="1" x14ac:dyDescent="0.25"/>
    <row r="747" ht="19.55" customHeight="1" x14ac:dyDescent="0.25"/>
    <row r="748" ht="19.55" customHeight="1" x14ac:dyDescent="0.25"/>
    <row r="749" ht="19.55" customHeight="1" x14ac:dyDescent="0.25"/>
    <row r="750" ht="19.55" customHeight="1" x14ac:dyDescent="0.25"/>
    <row r="751" ht="19.55" customHeight="1" x14ac:dyDescent="0.25"/>
    <row r="752" ht="19.55" customHeight="1" x14ac:dyDescent="0.25"/>
    <row r="753" ht="19.55" customHeight="1" x14ac:dyDescent="0.25"/>
    <row r="754" ht="19.55" customHeight="1" x14ac:dyDescent="0.25"/>
    <row r="755" ht="19.55" customHeight="1" x14ac:dyDescent="0.25"/>
    <row r="756" ht="19.55" customHeight="1" x14ac:dyDescent="0.25"/>
    <row r="757" ht="19.55" customHeight="1" x14ac:dyDescent="0.25"/>
    <row r="758" ht="19.55" customHeight="1" x14ac:dyDescent="0.25"/>
    <row r="759" ht="19.55" customHeight="1" x14ac:dyDescent="0.25"/>
    <row r="760" ht="19.55" customHeight="1" x14ac:dyDescent="0.25"/>
    <row r="761" ht="19.55" customHeight="1" x14ac:dyDescent="0.25"/>
    <row r="762" ht="19.55" customHeight="1" x14ac:dyDescent="0.25"/>
    <row r="763" ht="19.55" customHeight="1" x14ac:dyDescent="0.25"/>
    <row r="764" ht="19.55" customHeight="1" x14ac:dyDescent="0.25"/>
    <row r="765" ht="19.55" customHeight="1" x14ac:dyDescent="0.25"/>
    <row r="766" ht="19.55" customHeight="1" x14ac:dyDescent="0.25"/>
    <row r="767" ht="19.55" customHeight="1" x14ac:dyDescent="0.25"/>
    <row r="768" ht="19.55" customHeight="1" x14ac:dyDescent="0.25"/>
    <row r="769" ht="19.55" customHeight="1" x14ac:dyDescent="0.25"/>
    <row r="770" ht="19.55" customHeight="1" x14ac:dyDescent="0.25"/>
    <row r="771" ht="19.55" customHeight="1" x14ac:dyDescent="0.25"/>
    <row r="772" ht="19.55" customHeight="1" x14ac:dyDescent="0.25"/>
    <row r="773" ht="19.55" customHeight="1" x14ac:dyDescent="0.25"/>
    <row r="774" ht="19.55" customHeight="1" x14ac:dyDescent="0.25"/>
    <row r="775" ht="19.55" customHeight="1" x14ac:dyDescent="0.25"/>
    <row r="776" ht="19.55" customHeight="1" x14ac:dyDescent="0.25"/>
    <row r="777" ht="19.55" customHeight="1" x14ac:dyDescent="0.25"/>
    <row r="778" ht="19.55" customHeight="1" x14ac:dyDescent="0.25"/>
    <row r="779" ht="19.55" customHeight="1" x14ac:dyDescent="0.25"/>
    <row r="780" ht="19.55" customHeight="1" x14ac:dyDescent="0.25"/>
    <row r="781" ht="19.55" customHeight="1" x14ac:dyDescent="0.25"/>
    <row r="782" ht="19.55" customHeight="1" x14ac:dyDescent="0.25"/>
    <row r="783" ht="19.55" customHeight="1" x14ac:dyDescent="0.25"/>
    <row r="784" ht="19.55" customHeight="1" x14ac:dyDescent="0.25"/>
    <row r="785" ht="19.55" customHeight="1" x14ac:dyDescent="0.25"/>
    <row r="786" ht="19.55" customHeight="1" x14ac:dyDescent="0.25"/>
    <row r="787" ht="19.55" customHeight="1" x14ac:dyDescent="0.25"/>
    <row r="788" ht="19.55" customHeight="1" x14ac:dyDescent="0.25"/>
    <row r="789" ht="19.55" customHeight="1" x14ac:dyDescent="0.25"/>
    <row r="790" ht="19.55" customHeight="1" x14ac:dyDescent="0.25"/>
    <row r="791" ht="19.55" customHeight="1" x14ac:dyDescent="0.25"/>
    <row r="792" ht="19.55" customHeight="1" x14ac:dyDescent="0.25"/>
    <row r="793" ht="19.55" customHeight="1" x14ac:dyDescent="0.25"/>
    <row r="794" ht="19.55" customHeight="1" x14ac:dyDescent="0.25"/>
    <row r="795" ht="19.55" customHeight="1" x14ac:dyDescent="0.25"/>
    <row r="796" ht="19.55" customHeight="1" x14ac:dyDescent="0.25"/>
    <row r="797" ht="19.55" customHeight="1" x14ac:dyDescent="0.25"/>
    <row r="798" ht="19.55" customHeight="1" x14ac:dyDescent="0.25"/>
    <row r="799" ht="19.55" customHeight="1" x14ac:dyDescent="0.25"/>
    <row r="800" ht="19.55" customHeight="1" x14ac:dyDescent="0.25"/>
    <row r="801" ht="19.55" customHeight="1" x14ac:dyDescent="0.25"/>
    <row r="802" ht="19.55" customHeight="1" x14ac:dyDescent="0.25"/>
    <row r="803" ht="19.55" customHeight="1" x14ac:dyDescent="0.25"/>
    <row r="804" ht="19.55" customHeight="1" x14ac:dyDescent="0.25"/>
    <row r="805" ht="19.55" customHeight="1" x14ac:dyDescent="0.25"/>
    <row r="806" ht="19.55" customHeight="1" x14ac:dyDescent="0.25"/>
    <row r="807" ht="19.55" customHeight="1" x14ac:dyDescent="0.25"/>
    <row r="808" ht="19.55" customHeight="1" x14ac:dyDescent="0.25"/>
    <row r="809" ht="19.55" customHeight="1" x14ac:dyDescent="0.25"/>
    <row r="810" ht="19.55" customHeight="1" x14ac:dyDescent="0.25"/>
    <row r="811" ht="19.55" customHeight="1" x14ac:dyDescent="0.25"/>
    <row r="812" ht="19.55" customHeight="1" x14ac:dyDescent="0.25"/>
    <row r="813" ht="19.55" customHeight="1" x14ac:dyDescent="0.25"/>
    <row r="814" ht="19.55" customHeight="1" x14ac:dyDescent="0.25"/>
    <row r="815" ht="19.55" customHeight="1" x14ac:dyDescent="0.25"/>
    <row r="816" ht="19.55" customHeight="1" x14ac:dyDescent="0.25"/>
    <row r="817" ht="19.55" customHeight="1" x14ac:dyDescent="0.25"/>
    <row r="818" ht="19.55" customHeight="1" x14ac:dyDescent="0.25"/>
    <row r="819" ht="19.55" customHeight="1" x14ac:dyDescent="0.25"/>
    <row r="820" ht="19.55" customHeight="1" x14ac:dyDescent="0.25"/>
    <row r="821" ht="19.55" customHeight="1" x14ac:dyDescent="0.25"/>
    <row r="822" ht="19.55" customHeight="1" x14ac:dyDescent="0.25"/>
    <row r="823" ht="19.55" customHeight="1" x14ac:dyDescent="0.25"/>
    <row r="824" ht="19.55" customHeight="1" x14ac:dyDescent="0.25"/>
    <row r="825" ht="19.55" customHeight="1" x14ac:dyDescent="0.25"/>
    <row r="826" ht="19.55" customHeight="1" x14ac:dyDescent="0.25"/>
    <row r="827" ht="19.55" customHeight="1" x14ac:dyDescent="0.25"/>
    <row r="828" ht="19.55" customHeight="1" x14ac:dyDescent="0.25"/>
    <row r="829" ht="19.55" customHeight="1" x14ac:dyDescent="0.25"/>
    <row r="830" ht="19.55" customHeight="1" x14ac:dyDescent="0.25"/>
    <row r="831" ht="19.55" customHeight="1" x14ac:dyDescent="0.25"/>
    <row r="832" ht="19.55" customHeight="1" x14ac:dyDescent="0.25"/>
    <row r="833" ht="19.55" customHeight="1" x14ac:dyDescent="0.25"/>
    <row r="834" ht="19.55" customHeight="1" x14ac:dyDescent="0.25"/>
    <row r="835" ht="19.55" customHeight="1" x14ac:dyDescent="0.25"/>
    <row r="836" ht="19.55" customHeight="1" x14ac:dyDescent="0.25"/>
    <row r="837" ht="19.55" customHeight="1" x14ac:dyDescent="0.25"/>
    <row r="838" ht="19.55" customHeight="1" x14ac:dyDescent="0.25"/>
    <row r="839" ht="19.55" customHeight="1" x14ac:dyDescent="0.25"/>
    <row r="840" ht="19.55" customHeight="1" x14ac:dyDescent="0.25"/>
    <row r="841" ht="19.55" customHeight="1" x14ac:dyDescent="0.25"/>
    <row r="842" ht="19.55" customHeight="1" x14ac:dyDescent="0.25"/>
    <row r="843" ht="19.55" customHeight="1" x14ac:dyDescent="0.25"/>
    <row r="844" ht="19.55" customHeight="1" x14ac:dyDescent="0.25"/>
    <row r="845" ht="19.55" customHeight="1" x14ac:dyDescent="0.25"/>
    <row r="846" ht="19.55" customHeight="1" x14ac:dyDescent="0.25"/>
    <row r="847" ht="19.55" customHeight="1" x14ac:dyDescent="0.25"/>
    <row r="848" ht="19.55" customHeight="1" x14ac:dyDescent="0.25"/>
    <row r="849" ht="19.55" customHeight="1" x14ac:dyDescent="0.25"/>
    <row r="850" ht="19.55" customHeight="1" x14ac:dyDescent="0.25"/>
    <row r="851" ht="19.55" customHeight="1" x14ac:dyDescent="0.25"/>
    <row r="852" ht="19.55" customHeight="1" x14ac:dyDescent="0.25"/>
    <row r="853" ht="19.55" customHeight="1" x14ac:dyDescent="0.25"/>
    <row r="854" ht="19.55" customHeight="1" x14ac:dyDescent="0.25"/>
    <row r="855" ht="19.55" customHeight="1" x14ac:dyDescent="0.25"/>
    <row r="856" ht="19.55" customHeight="1" x14ac:dyDescent="0.25"/>
    <row r="857" ht="19.55" customHeight="1" x14ac:dyDescent="0.25"/>
    <row r="858" ht="19.55" customHeight="1" x14ac:dyDescent="0.25"/>
    <row r="859" ht="19.55" customHeight="1" x14ac:dyDescent="0.25"/>
    <row r="860" ht="19.55" customHeight="1" x14ac:dyDescent="0.25"/>
    <row r="861" ht="19.55" customHeight="1" x14ac:dyDescent="0.25"/>
    <row r="862" ht="19.55" customHeight="1" x14ac:dyDescent="0.25"/>
    <row r="863" ht="19.55" customHeight="1" x14ac:dyDescent="0.25"/>
    <row r="864" ht="19.55" customHeight="1" x14ac:dyDescent="0.25"/>
    <row r="865" ht="19.55" customHeight="1" x14ac:dyDescent="0.25"/>
    <row r="866" ht="19.55" customHeight="1" x14ac:dyDescent="0.25"/>
    <row r="867" ht="19.55" customHeight="1" x14ac:dyDescent="0.25"/>
    <row r="868" ht="19.55" customHeight="1" x14ac:dyDescent="0.25"/>
    <row r="869" ht="19.55" customHeight="1" x14ac:dyDescent="0.25"/>
    <row r="870" ht="19.55" customHeight="1" x14ac:dyDescent="0.25"/>
    <row r="871" ht="19.55" customHeight="1" x14ac:dyDescent="0.25"/>
    <row r="872" ht="19.55" customHeight="1" x14ac:dyDescent="0.25"/>
    <row r="873" ht="19.55" customHeight="1" x14ac:dyDescent="0.25"/>
    <row r="874" ht="19.55" customHeight="1" x14ac:dyDescent="0.25"/>
    <row r="875" ht="19.55" customHeight="1" x14ac:dyDescent="0.25"/>
    <row r="876" ht="19.55" customHeight="1" x14ac:dyDescent="0.25"/>
    <row r="877" ht="19.55" customHeight="1" x14ac:dyDescent="0.25"/>
    <row r="878" ht="19.55" customHeight="1" x14ac:dyDescent="0.25"/>
    <row r="879" ht="19.55" customHeight="1" x14ac:dyDescent="0.25"/>
    <row r="880" ht="19.55" customHeight="1" x14ac:dyDescent="0.25"/>
    <row r="881" ht="19.55" customHeight="1" x14ac:dyDescent="0.25"/>
    <row r="882" ht="19.55" customHeight="1" x14ac:dyDescent="0.25"/>
    <row r="883" ht="19.55" customHeight="1" x14ac:dyDescent="0.25"/>
    <row r="884" ht="19.55" customHeight="1" x14ac:dyDescent="0.25"/>
    <row r="885" ht="19.55" customHeight="1" x14ac:dyDescent="0.25"/>
    <row r="886" ht="19.55" customHeight="1" x14ac:dyDescent="0.25"/>
    <row r="887" ht="19.55" customHeight="1" x14ac:dyDescent="0.25"/>
    <row r="888" ht="19.55" customHeight="1" x14ac:dyDescent="0.25"/>
    <row r="889" ht="19.55" customHeight="1" x14ac:dyDescent="0.25"/>
    <row r="890" ht="19.55" customHeight="1" x14ac:dyDescent="0.25"/>
    <row r="891" ht="19.55" customHeight="1" x14ac:dyDescent="0.25"/>
    <row r="892" ht="19.55" customHeight="1" x14ac:dyDescent="0.25"/>
    <row r="893" ht="19.55" customHeight="1" x14ac:dyDescent="0.25"/>
    <row r="894" ht="19.55" customHeight="1" x14ac:dyDescent="0.25"/>
    <row r="895" ht="19.55" customHeight="1" x14ac:dyDescent="0.25"/>
    <row r="896" ht="19.55" customHeight="1" x14ac:dyDescent="0.25"/>
    <row r="897" ht="19.55" customHeight="1" x14ac:dyDescent="0.25"/>
    <row r="898" ht="19.55" customHeight="1" x14ac:dyDescent="0.25"/>
    <row r="899" ht="19.55" customHeight="1" x14ac:dyDescent="0.25"/>
    <row r="900" ht="19.55" customHeight="1" x14ac:dyDescent="0.25"/>
    <row r="901" ht="19.55" customHeight="1" x14ac:dyDescent="0.25"/>
    <row r="902" ht="19.55" customHeight="1" x14ac:dyDescent="0.25"/>
    <row r="903" ht="19.55" customHeight="1" x14ac:dyDescent="0.25"/>
    <row r="904" ht="19.55" customHeight="1" x14ac:dyDescent="0.25"/>
    <row r="905" ht="19.55" customHeight="1" x14ac:dyDescent="0.25"/>
    <row r="906" ht="19.55" customHeight="1" x14ac:dyDescent="0.25"/>
    <row r="907" ht="19.55" customHeight="1" x14ac:dyDescent="0.25"/>
    <row r="908" ht="19.55" customHeight="1" x14ac:dyDescent="0.25"/>
    <row r="909" ht="19.55" customHeight="1" x14ac:dyDescent="0.25"/>
    <row r="910" ht="19.55" customHeight="1" x14ac:dyDescent="0.25"/>
    <row r="911" ht="19.55" customHeight="1" x14ac:dyDescent="0.25"/>
    <row r="912" ht="19.55" customHeight="1" x14ac:dyDescent="0.25"/>
    <row r="913" ht="19.55" customHeight="1" x14ac:dyDescent="0.25"/>
    <row r="914" ht="19.55" customHeight="1" x14ac:dyDescent="0.25"/>
    <row r="915" ht="19.55" customHeight="1" x14ac:dyDescent="0.25"/>
    <row r="916" ht="19.55" customHeight="1" x14ac:dyDescent="0.25"/>
    <row r="917" ht="19.55" customHeight="1" x14ac:dyDescent="0.25"/>
    <row r="918" ht="19.55" customHeight="1" x14ac:dyDescent="0.25"/>
    <row r="919" ht="19.55" customHeight="1" x14ac:dyDescent="0.25"/>
    <row r="920" ht="19.55" customHeight="1" x14ac:dyDescent="0.25"/>
    <row r="921" ht="19.55" customHeight="1" x14ac:dyDescent="0.25"/>
    <row r="922" ht="19.55" customHeight="1" x14ac:dyDescent="0.25"/>
    <row r="923" ht="19.55" customHeight="1" x14ac:dyDescent="0.25"/>
    <row r="924" ht="19.55" customHeight="1" x14ac:dyDescent="0.25"/>
    <row r="925" ht="19.55" customHeight="1" x14ac:dyDescent="0.25"/>
    <row r="926" ht="19.55" customHeight="1" x14ac:dyDescent="0.25"/>
    <row r="927" ht="19.55" customHeight="1" x14ac:dyDescent="0.25"/>
    <row r="928" ht="19.55" customHeight="1" x14ac:dyDescent="0.25"/>
    <row r="929" ht="19.55" customHeight="1" x14ac:dyDescent="0.25"/>
    <row r="930" ht="19.55" customHeight="1" x14ac:dyDescent="0.25"/>
    <row r="931" ht="19.55" customHeight="1" x14ac:dyDescent="0.25"/>
    <row r="932" ht="19.55" customHeight="1" x14ac:dyDescent="0.25"/>
    <row r="933" ht="19.55" customHeight="1" x14ac:dyDescent="0.25"/>
    <row r="934" ht="19.55" customHeight="1" x14ac:dyDescent="0.25"/>
    <row r="935" ht="19.55" customHeight="1" x14ac:dyDescent="0.25"/>
    <row r="936" ht="19.55" customHeight="1" x14ac:dyDescent="0.25"/>
    <row r="937" ht="19.55" customHeight="1" x14ac:dyDescent="0.25"/>
    <row r="938" ht="19.55" customHeight="1" x14ac:dyDescent="0.25"/>
    <row r="939" ht="19.55" customHeight="1" x14ac:dyDescent="0.25"/>
    <row r="940" ht="19.55" customHeight="1" x14ac:dyDescent="0.25"/>
    <row r="941" ht="19.55" customHeight="1" x14ac:dyDescent="0.25"/>
    <row r="942" ht="19.55" customHeight="1" x14ac:dyDescent="0.25"/>
    <row r="943" ht="19.55" customHeight="1" x14ac:dyDescent="0.25"/>
    <row r="944" ht="19.55" customHeight="1" x14ac:dyDescent="0.25"/>
    <row r="945" ht="19.55" customHeight="1" x14ac:dyDescent="0.25"/>
    <row r="946" ht="19.55" customHeight="1" x14ac:dyDescent="0.25"/>
    <row r="947" ht="19.55" customHeight="1" x14ac:dyDescent="0.25"/>
    <row r="948" ht="19.55" customHeight="1" x14ac:dyDescent="0.25"/>
    <row r="949" ht="19.55" customHeight="1" x14ac:dyDescent="0.25"/>
    <row r="950" ht="19.55" customHeight="1" x14ac:dyDescent="0.25"/>
    <row r="951" ht="19.55" customHeight="1" x14ac:dyDescent="0.25"/>
    <row r="952" ht="19.55" customHeight="1" x14ac:dyDescent="0.25"/>
    <row r="953" ht="19.55" customHeight="1" x14ac:dyDescent="0.25"/>
    <row r="954" ht="19.55" customHeight="1" x14ac:dyDescent="0.25"/>
    <row r="955" ht="19.55" customHeight="1" x14ac:dyDescent="0.25"/>
    <row r="956" ht="19.55" customHeight="1" x14ac:dyDescent="0.25"/>
    <row r="957" ht="19.55" customHeight="1" x14ac:dyDescent="0.25"/>
    <row r="958" ht="19.55" customHeight="1" x14ac:dyDescent="0.25"/>
    <row r="959" ht="19.55" customHeight="1" x14ac:dyDescent="0.25"/>
    <row r="960" ht="19.55" customHeight="1" x14ac:dyDescent="0.25"/>
    <row r="961" ht="19.55" customHeight="1" x14ac:dyDescent="0.25"/>
    <row r="962" ht="19.55" customHeight="1" x14ac:dyDescent="0.25"/>
    <row r="963" ht="19.55" customHeight="1" x14ac:dyDescent="0.25"/>
    <row r="964" ht="19.55" customHeight="1" x14ac:dyDescent="0.25"/>
    <row r="965" ht="19.55" customHeight="1" x14ac:dyDescent="0.25"/>
    <row r="966" ht="19.55" customHeight="1" x14ac:dyDescent="0.25"/>
    <row r="967" ht="19.55" customHeight="1" x14ac:dyDescent="0.25"/>
    <row r="968" ht="19.55" customHeight="1" x14ac:dyDescent="0.25"/>
    <row r="969" ht="19.55" customHeight="1" x14ac:dyDescent="0.25"/>
    <row r="970" ht="19.55" customHeight="1" x14ac:dyDescent="0.25"/>
    <row r="971" ht="19.55" customHeight="1" x14ac:dyDescent="0.25"/>
    <row r="972" ht="19.55" customHeight="1" x14ac:dyDescent="0.25"/>
    <row r="973" ht="19.55" customHeight="1" x14ac:dyDescent="0.25"/>
    <row r="974" ht="19.55" customHeight="1" x14ac:dyDescent="0.25"/>
    <row r="975" ht="19.55" customHeight="1" x14ac:dyDescent="0.25"/>
    <row r="976" ht="19.55" customHeight="1" x14ac:dyDescent="0.25"/>
    <row r="977" ht="19.55" customHeight="1" x14ac:dyDescent="0.25"/>
    <row r="978" ht="19.55" customHeight="1" x14ac:dyDescent="0.25"/>
    <row r="979" ht="19.55" customHeight="1" x14ac:dyDescent="0.25"/>
    <row r="980" ht="19.55" customHeight="1" x14ac:dyDescent="0.25"/>
    <row r="981" ht="19.55" customHeight="1" x14ac:dyDescent="0.25"/>
    <row r="982" ht="19.55" customHeight="1" x14ac:dyDescent="0.25"/>
    <row r="983" ht="19.55" customHeight="1" x14ac:dyDescent="0.25"/>
    <row r="984" ht="19.55" customHeight="1" x14ac:dyDescent="0.25"/>
    <row r="985" ht="19.55" customHeight="1" x14ac:dyDescent="0.25"/>
    <row r="986" ht="19.55" customHeight="1" x14ac:dyDescent="0.25"/>
    <row r="987" ht="19.55" customHeight="1" x14ac:dyDescent="0.25"/>
    <row r="988" ht="19.55" customHeight="1" x14ac:dyDescent="0.25"/>
    <row r="989" ht="19.55" customHeight="1" x14ac:dyDescent="0.25"/>
    <row r="990" ht="19.55" customHeight="1" x14ac:dyDescent="0.25"/>
    <row r="991" ht="19.55" customHeight="1" x14ac:dyDescent="0.25"/>
    <row r="992" ht="19.55" customHeight="1" x14ac:dyDescent="0.25"/>
    <row r="993" ht="19.55" customHeight="1" x14ac:dyDescent="0.25"/>
    <row r="994" ht="19.55" customHeight="1" x14ac:dyDescent="0.25"/>
    <row r="995" ht="19.55" customHeight="1" x14ac:dyDescent="0.25"/>
    <row r="996" ht="19.55" customHeight="1" x14ac:dyDescent="0.25"/>
    <row r="997" ht="19.55" customHeight="1" x14ac:dyDescent="0.25"/>
    <row r="998" ht="19.55" customHeight="1" x14ac:dyDescent="0.25"/>
    <row r="999" ht="19.55" customHeight="1" x14ac:dyDescent="0.25"/>
    <row r="1000" ht="19.55" customHeight="1" x14ac:dyDescent="0.25"/>
    <row r="1001" ht="19.55" customHeight="1" x14ac:dyDescent="0.25"/>
    <row r="1002" ht="19.55" customHeight="1" x14ac:dyDescent="0.25"/>
    <row r="1003" ht="19.55" customHeight="1" x14ac:dyDescent="0.25"/>
    <row r="1004" ht="19.55" customHeight="1" x14ac:dyDescent="0.25"/>
    <row r="1005" ht="19.55" customHeight="1" x14ac:dyDescent="0.25"/>
    <row r="1006" ht="19.55" customHeight="1" x14ac:dyDescent="0.25"/>
    <row r="1007" ht="19.55" customHeight="1" x14ac:dyDescent="0.25"/>
    <row r="1008" ht="19.55" customHeight="1" x14ac:dyDescent="0.25"/>
    <row r="1009" ht="19.55" customHeight="1" x14ac:dyDescent="0.25"/>
    <row r="1010" ht="19.55" customHeight="1" x14ac:dyDescent="0.25"/>
    <row r="1011" ht="19.55" customHeight="1" x14ac:dyDescent="0.25"/>
    <row r="1012" ht="19.55" customHeight="1" x14ac:dyDescent="0.25"/>
    <row r="1013" ht="19.55" customHeight="1" x14ac:dyDescent="0.25"/>
    <row r="1014" ht="19.55" customHeight="1" x14ac:dyDescent="0.25"/>
    <row r="1015" ht="19.55" customHeight="1" x14ac:dyDescent="0.25"/>
    <row r="1016" ht="19.55" customHeight="1" x14ac:dyDescent="0.25"/>
    <row r="1017" ht="19.55" customHeight="1" x14ac:dyDescent="0.25"/>
    <row r="1018" ht="19.55" customHeight="1" x14ac:dyDescent="0.25"/>
    <row r="1019" ht="19.55" customHeight="1" x14ac:dyDescent="0.25"/>
    <row r="1020" ht="19.55" customHeight="1" x14ac:dyDescent="0.25"/>
    <row r="1021" ht="19.55" customHeight="1" x14ac:dyDescent="0.25"/>
    <row r="1022" ht="19.55" customHeight="1" x14ac:dyDescent="0.25"/>
    <row r="1023" ht="19.55" customHeight="1" x14ac:dyDescent="0.25"/>
    <row r="1024" ht="19.55" customHeight="1" x14ac:dyDescent="0.25"/>
    <row r="1025" ht="19.55" customHeight="1" x14ac:dyDescent="0.25"/>
    <row r="1026" ht="19.55" customHeight="1" x14ac:dyDescent="0.25"/>
    <row r="1027" ht="19.55" customHeight="1" x14ac:dyDescent="0.25"/>
    <row r="1028" ht="19.55" customHeight="1" x14ac:dyDescent="0.25"/>
    <row r="1029" ht="19.55" customHeight="1" x14ac:dyDescent="0.25"/>
    <row r="1030" ht="19.55" customHeight="1" x14ac:dyDescent="0.25"/>
    <row r="1031" ht="19.55" customHeight="1" x14ac:dyDescent="0.25"/>
    <row r="1032" ht="19.55" customHeight="1" x14ac:dyDescent="0.25"/>
    <row r="1033" ht="19.55" customHeight="1" x14ac:dyDescent="0.25"/>
    <row r="1034" ht="19.55" customHeight="1" x14ac:dyDescent="0.25"/>
    <row r="1035" ht="19.55" customHeight="1" x14ac:dyDescent="0.25"/>
    <row r="1036" ht="19.55" customHeight="1" x14ac:dyDescent="0.25"/>
    <row r="1037" ht="19.55" customHeight="1" x14ac:dyDescent="0.25"/>
    <row r="1038" ht="19.55" customHeight="1" x14ac:dyDescent="0.25"/>
    <row r="1039" ht="19.55" customHeight="1" x14ac:dyDescent="0.25"/>
    <row r="1040" ht="19.55" customHeight="1" x14ac:dyDescent="0.25"/>
    <row r="1041" ht="19.55" customHeight="1" x14ac:dyDescent="0.25"/>
    <row r="1042" ht="19.55" customHeight="1" x14ac:dyDescent="0.25"/>
    <row r="1043" ht="19.55" customHeight="1" x14ac:dyDescent="0.25"/>
    <row r="1044" ht="19.55" customHeight="1" x14ac:dyDescent="0.25"/>
    <row r="1045" ht="19.55" customHeight="1" x14ac:dyDescent="0.25"/>
    <row r="1046" ht="19.55" customHeight="1" x14ac:dyDescent="0.25"/>
    <row r="1047" ht="19.55" customHeight="1" x14ac:dyDescent="0.25"/>
    <row r="1048" ht="19.55" customHeight="1" x14ac:dyDescent="0.25"/>
    <row r="1049" ht="19.55" customHeight="1" x14ac:dyDescent="0.25"/>
    <row r="1050" ht="19.55" customHeight="1" x14ac:dyDescent="0.25"/>
    <row r="1051" ht="19.55" customHeight="1" x14ac:dyDescent="0.25"/>
    <row r="1052" ht="19.55" customHeight="1" x14ac:dyDescent="0.25"/>
    <row r="1053" ht="19.55" customHeight="1" x14ac:dyDescent="0.25"/>
    <row r="1054" ht="19.55" customHeight="1" x14ac:dyDescent="0.25"/>
    <row r="1055" ht="19.55" customHeight="1" x14ac:dyDescent="0.25"/>
    <row r="1056" ht="19.55" customHeight="1" x14ac:dyDescent="0.25"/>
    <row r="1057" ht="19.55" customHeight="1" x14ac:dyDescent="0.25"/>
    <row r="1058" ht="19.55" customHeight="1" x14ac:dyDescent="0.25"/>
    <row r="1059" ht="19.55" customHeight="1" x14ac:dyDescent="0.25"/>
    <row r="1060" ht="19.55" customHeight="1" x14ac:dyDescent="0.25"/>
    <row r="1061" ht="19.55" customHeight="1" x14ac:dyDescent="0.25"/>
    <row r="1062" ht="19.55" customHeight="1" x14ac:dyDescent="0.25"/>
    <row r="1063" ht="19.55" customHeight="1" x14ac:dyDescent="0.25"/>
    <row r="1064" ht="19.55" customHeight="1" x14ac:dyDescent="0.25"/>
    <row r="1065" ht="19.55" customHeight="1" x14ac:dyDescent="0.25"/>
    <row r="1066" ht="19.55" customHeight="1" x14ac:dyDescent="0.25"/>
    <row r="1067" ht="19.55" customHeight="1" x14ac:dyDescent="0.25"/>
    <row r="1068" ht="19.55" customHeight="1" x14ac:dyDescent="0.25"/>
    <row r="1069" ht="19.55" customHeight="1" x14ac:dyDescent="0.25"/>
    <row r="1070" ht="19.55" customHeight="1" x14ac:dyDescent="0.25"/>
    <row r="1071" ht="19.55" customHeight="1" x14ac:dyDescent="0.25"/>
    <row r="1072" ht="19.55" customHeight="1" x14ac:dyDescent="0.25"/>
    <row r="1073" ht="19.55" customHeight="1" x14ac:dyDescent="0.25"/>
    <row r="1074" ht="19.55" customHeight="1" x14ac:dyDescent="0.25"/>
    <row r="1075" ht="19.55" customHeight="1" x14ac:dyDescent="0.25"/>
    <row r="1076" ht="19.55" customHeight="1" x14ac:dyDescent="0.25"/>
    <row r="1077" ht="19.55" customHeight="1" x14ac:dyDescent="0.25"/>
    <row r="1078" ht="19.55" customHeight="1" x14ac:dyDescent="0.25"/>
    <row r="1079" ht="19.55" customHeight="1" x14ac:dyDescent="0.25"/>
    <row r="1080" ht="19.55" customHeight="1" x14ac:dyDescent="0.25"/>
    <row r="1081" ht="19.55" customHeight="1" x14ac:dyDescent="0.25"/>
    <row r="1082" ht="19.55" customHeight="1" x14ac:dyDescent="0.25"/>
    <row r="1083" ht="19.55" customHeight="1" x14ac:dyDescent="0.25"/>
    <row r="1084" ht="19.55" customHeight="1" x14ac:dyDescent="0.25"/>
    <row r="1085" ht="19.55" customHeight="1" x14ac:dyDescent="0.25"/>
    <row r="1086" ht="19.55" customHeight="1" x14ac:dyDescent="0.25"/>
    <row r="1087" ht="19.55" customHeight="1" x14ac:dyDescent="0.25"/>
    <row r="1088" ht="19.55" customHeight="1" x14ac:dyDescent="0.25"/>
    <row r="1089" ht="19.55" customHeight="1" x14ac:dyDescent="0.25"/>
    <row r="1090" ht="19.55" customHeight="1" x14ac:dyDescent="0.25"/>
    <row r="1091" ht="19.55" customHeight="1" x14ac:dyDescent="0.25"/>
    <row r="1092" ht="19.55" customHeight="1" x14ac:dyDescent="0.25"/>
    <row r="1093" ht="19.55" customHeight="1" x14ac:dyDescent="0.25"/>
    <row r="1094" ht="19.55" customHeight="1" x14ac:dyDescent="0.25"/>
    <row r="1095" ht="19.55" customHeight="1" x14ac:dyDescent="0.25"/>
    <row r="1096" ht="19.55" customHeight="1" x14ac:dyDescent="0.25"/>
    <row r="1097" ht="19.55" customHeight="1" x14ac:dyDescent="0.25"/>
    <row r="1098" ht="19.55" customHeight="1" x14ac:dyDescent="0.25"/>
    <row r="1099" ht="19.55" customHeight="1" x14ac:dyDescent="0.25"/>
    <row r="1100" ht="19.55" customHeight="1" x14ac:dyDescent="0.25"/>
    <row r="1101" ht="19.55" customHeight="1" x14ac:dyDescent="0.25"/>
    <row r="1102" ht="19.55" customHeight="1" x14ac:dyDescent="0.25"/>
    <row r="1103" ht="19.55" customHeight="1" x14ac:dyDescent="0.25"/>
    <row r="1104" ht="19.55" customHeight="1" x14ac:dyDescent="0.25"/>
    <row r="1105" ht="19.55" customHeight="1" x14ac:dyDescent="0.25"/>
    <row r="1106" ht="19.55" customHeight="1" x14ac:dyDescent="0.25"/>
    <row r="1107" ht="19.55" customHeight="1" x14ac:dyDescent="0.25"/>
    <row r="1108" ht="19.55" customHeight="1" x14ac:dyDescent="0.25"/>
    <row r="1109" ht="19.55" customHeight="1" x14ac:dyDescent="0.25"/>
    <row r="1110" ht="19.55" customHeight="1" x14ac:dyDescent="0.25"/>
    <row r="1111" ht="19.55" customHeight="1" x14ac:dyDescent="0.25"/>
    <row r="1112" ht="19.55" customHeight="1" x14ac:dyDescent="0.25"/>
    <row r="1113" ht="19.55" customHeight="1" x14ac:dyDescent="0.25"/>
    <row r="1114" ht="19.55" customHeight="1" x14ac:dyDescent="0.25"/>
    <row r="1115" ht="19.55" customHeight="1" x14ac:dyDescent="0.25"/>
    <row r="1116" ht="19.55" customHeight="1" x14ac:dyDescent="0.25"/>
    <row r="1117" ht="19.55" customHeight="1" x14ac:dyDescent="0.25"/>
    <row r="1118" ht="19.55" customHeight="1" x14ac:dyDescent="0.25"/>
    <row r="1119" ht="19.55" customHeight="1" x14ac:dyDescent="0.25"/>
    <row r="1120" ht="19.55" customHeight="1" x14ac:dyDescent="0.25"/>
    <row r="1121" ht="19.55" customHeight="1" x14ac:dyDescent="0.25"/>
    <row r="1122" ht="19.55" customHeight="1" x14ac:dyDescent="0.25"/>
    <row r="1123" ht="19.55" customHeight="1" x14ac:dyDescent="0.25"/>
    <row r="1124" ht="19.55" customHeight="1" x14ac:dyDescent="0.25"/>
    <row r="1125" ht="19.55" customHeight="1" x14ac:dyDescent="0.25"/>
    <row r="1126" ht="19.55" customHeight="1" x14ac:dyDescent="0.25"/>
    <row r="1127" ht="19.55" customHeight="1" x14ac:dyDescent="0.25"/>
    <row r="1128" ht="19.55" customHeight="1" x14ac:dyDescent="0.25"/>
    <row r="1129" ht="19.55" customHeight="1" x14ac:dyDescent="0.25"/>
    <row r="1130" ht="19.55" customHeight="1" x14ac:dyDescent="0.25"/>
    <row r="1131" ht="19.55" customHeight="1" x14ac:dyDescent="0.25"/>
    <row r="1132" ht="19.55" customHeight="1" x14ac:dyDescent="0.25"/>
    <row r="1133" ht="19.55" customHeight="1" x14ac:dyDescent="0.25"/>
    <row r="1134" ht="19.55" customHeight="1" x14ac:dyDescent="0.25"/>
    <row r="1135" ht="19.55" customHeight="1" x14ac:dyDescent="0.25"/>
    <row r="1136" ht="19.55" customHeight="1" x14ac:dyDescent="0.25"/>
    <row r="1137" ht="19.55" customHeight="1" x14ac:dyDescent="0.25"/>
    <row r="1138" ht="19.55" customHeight="1" x14ac:dyDescent="0.25"/>
    <row r="1139" ht="19.55" customHeight="1" x14ac:dyDescent="0.25"/>
    <row r="1140" ht="19.55" customHeight="1" x14ac:dyDescent="0.25"/>
    <row r="1141" ht="19.55" customHeight="1" x14ac:dyDescent="0.25"/>
    <row r="1142" ht="19.55" customHeight="1" x14ac:dyDescent="0.25"/>
    <row r="1143" ht="19.55" customHeight="1" x14ac:dyDescent="0.25"/>
    <row r="1144" ht="19.55" customHeight="1" x14ac:dyDescent="0.25"/>
    <row r="1145" ht="19.55" customHeight="1" x14ac:dyDescent="0.25"/>
    <row r="1146" ht="19.55" customHeight="1" x14ac:dyDescent="0.25"/>
    <row r="1147" ht="19.55" customHeight="1" x14ac:dyDescent="0.25"/>
    <row r="1148" ht="19.55" customHeight="1" x14ac:dyDescent="0.25"/>
    <row r="1149" ht="19.55" customHeight="1" x14ac:dyDescent="0.25"/>
    <row r="1150" ht="19.55" customHeight="1" x14ac:dyDescent="0.25"/>
    <row r="1151" ht="19.55" customHeight="1" x14ac:dyDescent="0.25"/>
    <row r="1152" ht="19.55" customHeight="1" x14ac:dyDescent="0.25"/>
    <row r="1153" ht="19.55" customHeight="1" x14ac:dyDescent="0.25"/>
    <row r="1154" ht="19.55" customHeight="1" x14ac:dyDescent="0.25"/>
    <row r="1155" ht="19.55" customHeight="1" x14ac:dyDescent="0.25"/>
    <row r="1156" ht="19.55" customHeight="1" x14ac:dyDescent="0.25"/>
    <row r="1157" ht="19.55" customHeight="1" x14ac:dyDescent="0.25"/>
    <row r="1158" ht="19.55" customHeight="1" x14ac:dyDescent="0.25"/>
    <row r="1159" ht="19.55" customHeight="1" x14ac:dyDescent="0.25"/>
    <row r="1160" ht="19.55" customHeight="1" x14ac:dyDescent="0.25"/>
    <row r="1161" ht="19.55" customHeight="1" x14ac:dyDescent="0.25"/>
    <row r="1162" ht="19.55" customHeight="1" x14ac:dyDescent="0.25"/>
    <row r="1163" ht="19.55" customHeight="1" x14ac:dyDescent="0.25"/>
    <row r="1164" ht="19.55" customHeight="1" x14ac:dyDescent="0.25"/>
    <row r="1165" ht="19.55" customHeight="1" x14ac:dyDescent="0.25"/>
    <row r="1166" ht="19.55" customHeight="1" x14ac:dyDescent="0.25"/>
    <row r="1167" ht="19.55" customHeight="1" x14ac:dyDescent="0.25"/>
    <row r="1168" ht="19.55" customHeight="1" x14ac:dyDescent="0.25"/>
    <row r="1169" ht="19.55" customHeight="1" x14ac:dyDescent="0.25"/>
    <row r="1170" ht="19.55" customHeight="1" x14ac:dyDescent="0.25"/>
    <row r="1171" ht="19.55" customHeight="1" x14ac:dyDescent="0.25"/>
    <row r="1172" ht="19.55" customHeight="1" x14ac:dyDescent="0.25"/>
    <row r="1173" ht="19.55" customHeight="1" x14ac:dyDescent="0.25"/>
    <row r="1174" ht="19.55" customHeight="1" x14ac:dyDescent="0.25"/>
    <row r="1175" ht="19.55" customHeight="1" x14ac:dyDescent="0.25"/>
    <row r="1176" ht="19.55" customHeight="1" x14ac:dyDescent="0.25"/>
    <row r="1177" ht="19.55" customHeight="1" x14ac:dyDescent="0.25"/>
    <row r="1178" ht="19.55" customHeight="1" x14ac:dyDescent="0.25"/>
    <row r="1179" ht="19.55" customHeight="1" x14ac:dyDescent="0.25"/>
    <row r="1180" ht="19.55" customHeight="1" x14ac:dyDescent="0.25"/>
    <row r="1181" ht="19.55" customHeight="1" x14ac:dyDescent="0.25"/>
    <row r="1182" ht="19.55" customHeight="1" x14ac:dyDescent="0.25"/>
    <row r="1183" ht="19.55" customHeight="1" x14ac:dyDescent="0.25"/>
    <row r="1184" ht="19.55" customHeight="1" x14ac:dyDescent="0.25"/>
    <row r="1185" ht="19.55" customHeight="1" x14ac:dyDescent="0.25"/>
    <row r="1186" ht="19.55" customHeight="1" x14ac:dyDescent="0.25"/>
  </sheetData>
  <mergeCells count="3">
    <mergeCell ref="A1:D1"/>
    <mergeCell ref="A3:B3"/>
    <mergeCell ref="C3:D3"/>
  </mergeCells>
  <phoneticPr fontId="3" type="noConversion"/>
  <printOptions horizontalCentered="1" verticalCentered="1"/>
  <pageMargins left="0.59055118110236227" right="0.39370078740157483" top="0.65" bottom="0.62" header="0.4" footer="0.31496062992125984"/>
  <pageSetup paperSize="9" orientation="portrait" verticalDpi="300"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opLeftCell="A7" zoomScaleNormal="100" workbookViewId="0">
      <selection activeCell="J10" sqref="J10"/>
    </sheetView>
  </sheetViews>
  <sheetFormatPr defaultRowHeight="16.3" x14ac:dyDescent="0.25"/>
  <cols>
    <col min="1" max="7" width="8.88671875" style="210"/>
    <col min="8" max="8" width="20.88671875" style="210" customWidth="1"/>
    <col min="9" max="16384" width="8.88671875" style="210"/>
  </cols>
  <sheetData>
    <row r="1" spans="1:8" ht="36" customHeight="1" x14ac:dyDescent="0.25"/>
    <row r="2" spans="1:8" ht="36" customHeight="1" x14ac:dyDescent="0.25">
      <c r="A2" s="217" t="s">
        <v>1059</v>
      </c>
      <c r="B2" s="217"/>
      <c r="C2" s="217"/>
      <c r="D2" s="217"/>
      <c r="E2" s="217"/>
      <c r="F2" s="217"/>
      <c r="G2" s="217"/>
      <c r="H2" s="217"/>
    </row>
    <row r="3" spans="1:8" ht="36" customHeight="1" x14ac:dyDescent="0.25">
      <c r="A3" s="212"/>
      <c r="B3" s="212"/>
      <c r="C3" s="212"/>
      <c r="D3" s="212"/>
      <c r="E3" s="212"/>
      <c r="F3" s="212"/>
      <c r="G3" s="212"/>
      <c r="H3" s="212"/>
    </row>
    <row r="4" spans="1:8" ht="36" customHeight="1" x14ac:dyDescent="0.25">
      <c r="A4" s="216" t="s">
        <v>1062</v>
      </c>
      <c r="B4" s="216"/>
      <c r="C4" s="216"/>
      <c r="D4" s="216"/>
      <c r="E4" s="216"/>
      <c r="F4" s="216"/>
      <c r="G4" s="216"/>
      <c r="H4" s="216"/>
    </row>
    <row r="5" spans="1:8" ht="36" customHeight="1" x14ac:dyDescent="0.25">
      <c r="A5" s="216" t="s">
        <v>1063</v>
      </c>
      <c r="B5" s="216"/>
      <c r="C5" s="216"/>
      <c r="D5" s="216"/>
      <c r="E5" s="216"/>
      <c r="F5" s="216"/>
      <c r="G5" s="216"/>
      <c r="H5" s="216"/>
    </row>
    <row r="6" spans="1:8" ht="36" customHeight="1" x14ac:dyDescent="0.25">
      <c r="A6" s="216" t="s">
        <v>1064</v>
      </c>
      <c r="B6" s="216"/>
      <c r="C6" s="216"/>
      <c r="D6" s="216"/>
      <c r="E6" s="216"/>
      <c r="F6" s="216"/>
      <c r="G6" s="216"/>
      <c r="H6" s="216"/>
    </row>
    <row r="7" spans="1:8" ht="36" customHeight="1" x14ac:dyDescent="0.25">
      <c r="A7" s="216" t="s">
        <v>1065</v>
      </c>
      <c r="B7" s="216"/>
      <c r="C7" s="216"/>
      <c r="D7" s="216"/>
      <c r="E7" s="216"/>
      <c r="F7" s="216"/>
      <c r="G7" s="216"/>
      <c r="H7" s="216"/>
    </row>
    <row r="8" spans="1:8" ht="36" customHeight="1" x14ac:dyDescent="0.25">
      <c r="A8" s="216" t="s">
        <v>1066</v>
      </c>
      <c r="B8" s="216"/>
      <c r="C8" s="216"/>
      <c r="D8" s="216"/>
      <c r="E8" s="216"/>
      <c r="F8" s="216"/>
      <c r="G8" s="216"/>
      <c r="H8" s="216"/>
    </row>
    <row r="9" spans="1:8" ht="36" customHeight="1" x14ac:dyDescent="0.25">
      <c r="A9" s="216" t="s">
        <v>1067</v>
      </c>
      <c r="B9" s="216"/>
      <c r="C9" s="216"/>
      <c r="D9" s="216"/>
      <c r="E9" s="216"/>
      <c r="F9" s="216"/>
      <c r="G9" s="216"/>
      <c r="H9" s="216"/>
    </row>
    <row r="10" spans="1:8" ht="36" customHeight="1" x14ac:dyDescent="0.25">
      <c r="A10" s="216" t="s">
        <v>1068</v>
      </c>
      <c r="B10" s="216"/>
      <c r="C10" s="216"/>
      <c r="D10" s="216"/>
      <c r="E10" s="216"/>
      <c r="F10" s="216"/>
      <c r="G10" s="216"/>
      <c r="H10" s="216"/>
    </row>
    <row r="11" spans="1:8" ht="36" customHeight="1" x14ac:dyDescent="0.25">
      <c r="A11" s="216" t="s">
        <v>1069</v>
      </c>
      <c r="B11" s="216"/>
      <c r="C11" s="216"/>
      <c r="D11" s="216"/>
      <c r="E11" s="216"/>
      <c r="F11" s="216"/>
      <c r="G11" s="216"/>
      <c r="H11" s="216"/>
    </row>
    <row r="12" spans="1:8" ht="36" customHeight="1" x14ac:dyDescent="0.25">
      <c r="A12" s="216" t="s">
        <v>1070</v>
      </c>
      <c r="B12" s="216"/>
      <c r="C12" s="216"/>
      <c r="D12" s="216"/>
      <c r="E12" s="216"/>
      <c r="F12" s="216"/>
      <c r="G12" s="216"/>
      <c r="H12" s="216"/>
    </row>
    <row r="13" spans="1:8" ht="36" customHeight="1" x14ac:dyDescent="0.25">
      <c r="A13" s="216" t="s">
        <v>1071</v>
      </c>
      <c r="B13" s="216"/>
      <c r="C13" s="216"/>
      <c r="D13" s="216"/>
      <c r="E13" s="216"/>
      <c r="F13" s="216"/>
      <c r="G13" s="216"/>
      <c r="H13" s="216"/>
    </row>
    <row r="14" spans="1:8" ht="36" customHeight="1" x14ac:dyDescent="0.25">
      <c r="A14" s="216" t="s">
        <v>1072</v>
      </c>
      <c r="B14" s="216"/>
      <c r="C14" s="216"/>
      <c r="D14" s="216"/>
      <c r="E14" s="216"/>
      <c r="F14" s="216"/>
      <c r="G14" s="216"/>
      <c r="H14" s="216"/>
    </row>
    <row r="15" spans="1:8" ht="36" customHeight="1" x14ac:dyDescent="0.25">
      <c r="A15" s="216" t="s">
        <v>1076</v>
      </c>
      <c r="B15" s="216"/>
      <c r="C15" s="216"/>
      <c r="D15" s="216"/>
      <c r="E15" s="216"/>
      <c r="F15" s="216"/>
      <c r="G15" s="216"/>
      <c r="H15" s="216"/>
    </row>
    <row r="16" spans="1:8" ht="36" customHeight="1" x14ac:dyDescent="0.25">
      <c r="A16" s="216" t="s">
        <v>1073</v>
      </c>
      <c r="B16" s="216"/>
      <c r="C16" s="216"/>
      <c r="D16" s="216"/>
      <c r="E16" s="216"/>
      <c r="F16" s="216"/>
      <c r="G16" s="216"/>
      <c r="H16" s="216"/>
    </row>
    <row r="17" spans="1:8" ht="36" customHeight="1" x14ac:dyDescent="0.25">
      <c r="A17" s="216" t="s">
        <v>1074</v>
      </c>
      <c r="B17" s="216"/>
      <c r="C17" s="216"/>
      <c r="D17" s="216"/>
      <c r="E17" s="216"/>
      <c r="F17" s="216"/>
      <c r="G17" s="216"/>
      <c r="H17" s="216"/>
    </row>
    <row r="18" spans="1:8" ht="36" customHeight="1" x14ac:dyDescent="0.25">
      <c r="A18" s="216" t="s">
        <v>1075</v>
      </c>
      <c r="B18" s="216"/>
      <c r="C18" s="216"/>
      <c r="D18" s="216"/>
      <c r="E18" s="216"/>
      <c r="F18" s="216"/>
      <c r="G18" s="216"/>
      <c r="H18" s="216"/>
    </row>
  </sheetData>
  <mergeCells count="16">
    <mergeCell ref="A15:H15"/>
    <mergeCell ref="A16:H16"/>
    <mergeCell ref="A17:H17"/>
    <mergeCell ref="A18:H18"/>
    <mergeCell ref="A9:H9"/>
    <mergeCell ref="A10:H10"/>
    <mergeCell ref="A11:H11"/>
    <mergeCell ref="A12:H12"/>
    <mergeCell ref="A13:H13"/>
    <mergeCell ref="A14:H14"/>
    <mergeCell ref="A8:H8"/>
    <mergeCell ref="A2:H2"/>
    <mergeCell ref="A4:H4"/>
    <mergeCell ref="A5:H5"/>
    <mergeCell ref="A6:H6"/>
    <mergeCell ref="A7:H7"/>
  </mergeCells>
  <phoneticPr fontId="3" type="noConversion"/>
  <pageMargins left="0.45" right="0.54"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showGridLines="0" showZeros="0" zoomScaleNormal="100" workbookViewId="0">
      <selection activeCell="A3" sqref="A3:XFD3"/>
    </sheetView>
  </sheetViews>
  <sheetFormatPr defaultRowHeight="16.3" x14ac:dyDescent="0.25"/>
  <cols>
    <col min="1" max="1" width="34.77734375" customWidth="1"/>
    <col min="2" max="4" width="14.77734375" customWidth="1"/>
  </cols>
  <sheetData>
    <row r="1" spans="1:4" ht="26.35" customHeight="1" x14ac:dyDescent="0.25">
      <c r="A1" s="218" t="s">
        <v>634</v>
      </c>
      <c r="B1" s="218"/>
      <c r="C1" s="218"/>
      <c r="D1" s="218"/>
    </row>
    <row r="2" spans="1:4" ht="19.55" customHeight="1" x14ac:dyDescent="0.25">
      <c r="A2" s="219" t="s">
        <v>18</v>
      </c>
      <c r="B2" s="219"/>
      <c r="C2" s="219"/>
      <c r="D2" s="219"/>
    </row>
    <row r="3" spans="1:4" ht="55.05" customHeight="1" x14ac:dyDescent="0.25">
      <c r="A3" s="1" t="s">
        <v>19</v>
      </c>
      <c r="B3" s="108" t="s">
        <v>1054</v>
      </c>
      <c r="C3" s="109" t="s">
        <v>1052</v>
      </c>
      <c r="D3" s="2" t="s">
        <v>67</v>
      </c>
    </row>
    <row r="4" spans="1:4" ht="26.5" customHeight="1" x14ac:dyDescent="0.25">
      <c r="A4" s="3" t="s">
        <v>20</v>
      </c>
      <c r="B4" s="7">
        <f>SUM(B5:B19)</f>
        <v>9443839</v>
      </c>
      <c r="C4" s="7">
        <f>SUM(C5:C19)</f>
        <v>10517597</v>
      </c>
      <c r="D4" s="4">
        <f>IF(ISERROR((C4/B4-1)*100),0,(C4/B4-1)*100)</f>
        <v>11.4</v>
      </c>
    </row>
    <row r="5" spans="1:4" ht="26.5" customHeight="1" x14ac:dyDescent="0.25">
      <c r="A5" s="86" t="s">
        <v>1030</v>
      </c>
      <c r="B5" s="7">
        <v>4048314</v>
      </c>
      <c r="C5" s="7">
        <v>4247177</v>
      </c>
      <c r="D5" s="4">
        <f t="shared" ref="D5:D28" si="0">IF(ISERROR((C5/B5-1)*100),0,(C5/B5-1)*100)</f>
        <v>4.9000000000000004</v>
      </c>
    </row>
    <row r="6" spans="1:4" ht="26.5" customHeight="1" x14ac:dyDescent="0.25">
      <c r="A6" s="3" t="s">
        <v>21</v>
      </c>
      <c r="B6" s="7">
        <v>43192</v>
      </c>
      <c r="C6" s="7">
        <v>17292</v>
      </c>
      <c r="D6" s="4">
        <f t="shared" si="0"/>
        <v>-60</v>
      </c>
    </row>
    <row r="7" spans="1:4" ht="26.5" customHeight="1" x14ac:dyDescent="0.25">
      <c r="A7" s="3" t="s">
        <v>22</v>
      </c>
      <c r="B7" s="7">
        <v>1142704</v>
      </c>
      <c r="C7" s="7">
        <v>1271260</v>
      </c>
      <c r="D7" s="4">
        <f t="shared" si="0"/>
        <v>11.3</v>
      </c>
    </row>
    <row r="8" spans="1:4" ht="26.5" customHeight="1" x14ac:dyDescent="0.25">
      <c r="A8" s="3" t="s">
        <v>23</v>
      </c>
      <c r="B8" s="7">
        <v>647804</v>
      </c>
      <c r="C8" s="7">
        <v>741940</v>
      </c>
      <c r="D8" s="4">
        <f t="shared" si="0"/>
        <v>14.5</v>
      </c>
    </row>
    <row r="9" spans="1:4" ht="26.5" customHeight="1" x14ac:dyDescent="0.25">
      <c r="A9" s="3" t="s">
        <v>24</v>
      </c>
      <c r="B9" s="7">
        <v>690587</v>
      </c>
      <c r="C9" s="7">
        <v>879726</v>
      </c>
      <c r="D9" s="4">
        <f t="shared" si="0"/>
        <v>27.4</v>
      </c>
    </row>
    <row r="10" spans="1:4" ht="26.5" customHeight="1" x14ac:dyDescent="0.25">
      <c r="A10" s="3" t="s">
        <v>25</v>
      </c>
      <c r="B10" s="7">
        <v>598776</v>
      </c>
      <c r="C10" s="7">
        <v>666434</v>
      </c>
      <c r="D10" s="4">
        <f t="shared" si="0"/>
        <v>11.3</v>
      </c>
    </row>
    <row r="11" spans="1:4" ht="26.5" customHeight="1" x14ac:dyDescent="0.25">
      <c r="A11" s="3" t="s">
        <v>26</v>
      </c>
      <c r="B11" s="7">
        <v>371239</v>
      </c>
      <c r="C11" s="7">
        <v>429342</v>
      </c>
      <c r="D11" s="4">
        <f t="shared" si="0"/>
        <v>15.7</v>
      </c>
    </row>
    <row r="12" spans="1:4" ht="26.5" customHeight="1" x14ac:dyDescent="0.25">
      <c r="A12" s="3" t="s">
        <v>27</v>
      </c>
      <c r="B12" s="7">
        <v>165139</v>
      </c>
      <c r="C12" s="7">
        <v>186781</v>
      </c>
      <c r="D12" s="4">
        <f t="shared" si="0"/>
        <v>13.1</v>
      </c>
    </row>
    <row r="13" spans="1:4" ht="26.5" customHeight="1" x14ac:dyDescent="0.25">
      <c r="A13" s="3" t="s">
        <v>28</v>
      </c>
      <c r="B13" s="7">
        <v>433926</v>
      </c>
      <c r="C13" s="7">
        <v>486460</v>
      </c>
      <c r="D13" s="4">
        <f t="shared" si="0"/>
        <v>12.1</v>
      </c>
    </row>
    <row r="14" spans="1:4" ht="26.5" customHeight="1" x14ac:dyDescent="0.25">
      <c r="A14" s="3" t="s">
        <v>29</v>
      </c>
      <c r="B14" s="7">
        <v>332577</v>
      </c>
      <c r="C14" s="7">
        <v>338455</v>
      </c>
      <c r="D14" s="4">
        <f t="shared" si="0"/>
        <v>1.8</v>
      </c>
    </row>
    <row r="15" spans="1:4" ht="26.5" customHeight="1" x14ac:dyDescent="0.25">
      <c r="A15" s="86" t="s">
        <v>119</v>
      </c>
      <c r="B15" s="7">
        <v>147868</v>
      </c>
      <c r="C15" s="7">
        <v>162002</v>
      </c>
      <c r="D15" s="4">
        <f t="shared" si="0"/>
        <v>9.6</v>
      </c>
    </row>
    <row r="16" spans="1:4" ht="26.5" customHeight="1" x14ac:dyDescent="0.25">
      <c r="A16" s="3" t="s">
        <v>30</v>
      </c>
      <c r="B16" s="7">
        <v>482833</v>
      </c>
      <c r="C16" s="7">
        <v>633200</v>
      </c>
      <c r="D16" s="4">
        <f t="shared" si="0"/>
        <v>31.1</v>
      </c>
    </row>
    <row r="17" spans="1:4" ht="26.5" customHeight="1" x14ac:dyDescent="0.25">
      <c r="A17" s="3" t="s">
        <v>31</v>
      </c>
      <c r="B17" s="7">
        <v>338880</v>
      </c>
      <c r="C17" s="7">
        <v>424457</v>
      </c>
      <c r="D17" s="4">
        <f t="shared" si="0"/>
        <v>25.3</v>
      </c>
    </row>
    <row r="18" spans="1:4" ht="26.5" customHeight="1" x14ac:dyDescent="0.25">
      <c r="A18" s="86" t="s">
        <v>650</v>
      </c>
      <c r="B18" s="154"/>
      <c r="C18" s="154">
        <v>33071</v>
      </c>
      <c r="D18" s="4">
        <f t="shared" si="0"/>
        <v>0</v>
      </c>
    </row>
    <row r="19" spans="1:4" ht="26.5" customHeight="1" x14ac:dyDescent="0.25">
      <c r="A19" s="3" t="s">
        <v>144</v>
      </c>
      <c r="B19" s="7"/>
      <c r="C19" s="7"/>
      <c r="D19" s="4">
        <f t="shared" si="0"/>
        <v>0</v>
      </c>
    </row>
    <row r="20" spans="1:4" ht="26.5" customHeight="1" x14ac:dyDescent="0.25">
      <c r="A20" s="3" t="s">
        <v>32</v>
      </c>
      <c r="B20" s="7">
        <f>SUM(B21:B28)</f>
        <v>5221350</v>
      </c>
      <c r="C20" s="7">
        <f>SUM(C21:C28)</f>
        <v>4797022</v>
      </c>
      <c r="D20" s="4">
        <f t="shared" si="0"/>
        <v>-8.1</v>
      </c>
    </row>
    <row r="21" spans="1:4" ht="26.5" customHeight="1" x14ac:dyDescent="0.25">
      <c r="A21" s="3" t="s">
        <v>33</v>
      </c>
      <c r="B21" s="7">
        <v>1233152</v>
      </c>
      <c r="C21" s="7">
        <v>1499961</v>
      </c>
      <c r="D21" s="4">
        <f t="shared" si="0"/>
        <v>21.6</v>
      </c>
    </row>
    <row r="22" spans="1:4" ht="26.5" customHeight="1" x14ac:dyDescent="0.25">
      <c r="A22" s="3" t="s">
        <v>34</v>
      </c>
      <c r="B22" s="7">
        <v>747618</v>
      </c>
      <c r="C22" s="7">
        <v>776929</v>
      </c>
      <c r="D22" s="4">
        <f t="shared" si="0"/>
        <v>3.9</v>
      </c>
    </row>
    <row r="23" spans="1:4" ht="26.5" customHeight="1" x14ac:dyDescent="0.25">
      <c r="A23" s="3" t="s">
        <v>35</v>
      </c>
      <c r="B23" s="7">
        <v>358488</v>
      </c>
      <c r="C23" s="7">
        <v>499084</v>
      </c>
      <c r="D23" s="4">
        <f t="shared" si="0"/>
        <v>39.200000000000003</v>
      </c>
    </row>
    <row r="24" spans="1:4" ht="26.5" customHeight="1" x14ac:dyDescent="0.25">
      <c r="A24" s="3" t="s">
        <v>36</v>
      </c>
      <c r="B24" s="7">
        <v>184604</v>
      </c>
      <c r="C24" s="7">
        <v>198273</v>
      </c>
      <c r="D24" s="4">
        <f t="shared" si="0"/>
        <v>7.4</v>
      </c>
    </row>
    <row r="25" spans="1:4" ht="26.5" customHeight="1" x14ac:dyDescent="0.25">
      <c r="A25" s="3" t="s">
        <v>82</v>
      </c>
      <c r="B25" s="7">
        <v>2326880</v>
      </c>
      <c r="C25" s="7">
        <v>1263481</v>
      </c>
      <c r="D25" s="4">
        <f t="shared" si="0"/>
        <v>-45.7</v>
      </c>
    </row>
    <row r="26" spans="1:4" ht="26.5" customHeight="1" x14ac:dyDescent="0.25">
      <c r="A26" s="3" t="s">
        <v>164</v>
      </c>
      <c r="B26" s="7">
        <v>63867</v>
      </c>
      <c r="C26" s="7">
        <v>36458</v>
      </c>
      <c r="D26" s="4">
        <f t="shared" si="0"/>
        <v>-42.9</v>
      </c>
    </row>
    <row r="27" spans="1:4" ht="26.5" customHeight="1" x14ac:dyDescent="0.25">
      <c r="A27" s="3" t="s">
        <v>165</v>
      </c>
      <c r="B27" s="7">
        <v>129965</v>
      </c>
      <c r="C27" s="7">
        <v>195998</v>
      </c>
      <c r="D27" s="4">
        <f t="shared" si="0"/>
        <v>50.8</v>
      </c>
    </row>
    <row r="28" spans="1:4" ht="26.5" customHeight="1" x14ac:dyDescent="0.25">
      <c r="A28" s="3" t="s">
        <v>37</v>
      </c>
      <c r="B28" s="7">
        <v>176776</v>
      </c>
      <c r="C28" s="7">
        <v>326838</v>
      </c>
      <c r="D28" s="4">
        <f t="shared" si="0"/>
        <v>84.9</v>
      </c>
    </row>
    <row r="29" spans="1:4" ht="26.5" customHeight="1" x14ac:dyDescent="0.25">
      <c r="A29" s="3"/>
      <c r="B29" s="154"/>
      <c r="C29" s="154"/>
      <c r="D29" s="167"/>
    </row>
    <row r="30" spans="1:4" ht="26.5" customHeight="1" x14ac:dyDescent="0.25">
      <c r="A30" s="3"/>
      <c r="B30" s="6"/>
      <c r="C30" s="7"/>
      <c r="D30" s="4">
        <f t="shared" ref="D30" si="1">IF(ISERROR((C30/B30-1)*100),0,(C30/B30-1)*100)</f>
        <v>0</v>
      </c>
    </row>
    <row r="31" spans="1:4" ht="26.5" customHeight="1" x14ac:dyDescent="0.25">
      <c r="A31" s="17" t="s">
        <v>141</v>
      </c>
      <c r="B31" s="23">
        <f>SUM(B4,B20)</f>
        <v>14665189</v>
      </c>
      <c r="C31" s="23">
        <f>SUM(C4,C20)</f>
        <v>15314619</v>
      </c>
      <c r="D31" s="166">
        <v>4.5</v>
      </c>
    </row>
    <row r="32" spans="1:4" ht="20.25" customHeight="1" x14ac:dyDescent="0.25"/>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sheetData>
  <mergeCells count="2">
    <mergeCell ref="A1:D1"/>
    <mergeCell ref="A2:D2"/>
  </mergeCells>
  <phoneticPr fontId="3" type="noConversion"/>
  <printOptions horizontalCentered="1" verticalCentered="1"/>
  <pageMargins left="0.47" right="0.31" top="0.48" bottom="0.53" header="0.51181102362204722" footer="0.24"/>
  <pageSetup paperSize="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showZeros="0" zoomScaleNormal="100" workbookViewId="0">
      <selection activeCell="A33" sqref="A33"/>
    </sheetView>
  </sheetViews>
  <sheetFormatPr defaultRowHeight="16.3" x14ac:dyDescent="0.25"/>
  <cols>
    <col min="1" max="1" width="34.77734375" customWidth="1"/>
    <col min="2" max="4" width="14.77734375" customWidth="1"/>
  </cols>
  <sheetData>
    <row r="1" spans="1:4" ht="26.35" customHeight="1" x14ac:dyDescent="0.25">
      <c r="A1" s="218" t="s">
        <v>635</v>
      </c>
      <c r="B1" s="218"/>
      <c r="C1" s="218"/>
      <c r="D1" s="218"/>
    </row>
    <row r="2" spans="1:4" ht="26.35" customHeight="1" x14ac:dyDescent="0.25">
      <c r="A2" s="219" t="s">
        <v>18</v>
      </c>
      <c r="B2" s="219"/>
      <c r="C2" s="219"/>
      <c r="D2" s="219"/>
    </row>
    <row r="3" spans="1:4" ht="55.05" customHeight="1" x14ac:dyDescent="0.25">
      <c r="A3" s="1" t="s">
        <v>19</v>
      </c>
      <c r="B3" s="109" t="s">
        <v>1054</v>
      </c>
      <c r="C3" s="108" t="s">
        <v>1052</v>
      </c>
      <c r="D3" s="2" t="s">
        <v>67</v>
      </c>
    </row>
    <row r="4" spans="1:4" ht="26.5" customHeight="1" x14ac:dyDescent="0.25">
      <c r="A4" s="3" t="s">
        <v>90</v>
      </c>
      <c r="B4" s="13">
        <v>4284350</v>
      </c>
      <c r="C4" s="13">
        <v>4652869</v>
      </c>
      <c r="D4" s="8">
        <f>IF(ISERROR((C4/B4-1)*100),0,(C4/B4-1)*100)</f>
        <v>8.6</v>
      </c>
    </row>
    <row r="5" spans="1:4" ht="26.5" customHeight="1" x14ac:dyDescent="0.25">
      <c r="A5" s="3" t="s">
        <v>91</v>
      </c>
      <c r="B5" s="13">
        <v>3817</v>
      </c>
      <c r="C5" s="13">
        <v>973</v>
      </c>
      <c r="D5" s="8">
        <f t="shared" ref="D5:D26" si="0">IF(ISERROR((C5/B5-1)*100),0,(C5/B5-1)*100)</f>
        <v>-74.5</v>
      </c>
    </row>
    <row r="6" spans="1:4" ht="26.5" customHeight="1" x14ac:dyDescent="0.25">
      <c r="A6" s="3" t="s">
        <v>92</v>
      </c>
      <c r="B6" s="13">
        <v>60305</v>
      </c>
      <c r="C6" s="13">
        <v>40081</v>
      </c>
      <c r="D6" s="8">
        <f t="shared" si="0"/>
        <v>-33.5</v>
      </c>
    </row>
    <row r="7" spans="1:4" ht="26.5" customHeight="1" x14ac:dyDescent="0.25">
      <c r="A7" s="3" t="s">
        <v>93</v>
      </c>
      <c r="B7" s="13">
        <v>5687596</v>
      </c>
      <c r="C7" s="13">
        <v>5564005</v>
      </c>
      <c r="D7" s="8">
        <f t="shared" si="0"/>
        <v>-2.2000000000000002</v>
      </c>
    </row>
    <row r="8" spans="1:4" ht="26.5" customHeight="1" x14ac:dyDescent="0.25">
      <c r="A8" s="3" t="s">
        <v>94</v>
      </c>
      <c r="B8" s="13">
        <v>7108472</v>
      </c>
      <c r="C8" s="13">
        <v>8103181</v>
      </c>
      <c r="D8" s="8">
        <f t="shared" si="0"/>
        <v>14</v>
      </c>
    </row>
    <row r="9" spans="1:4" ht="26.5" customHeight="1" x14ac:dyDescent="0.25">
      <c r="A9" s="3" t="s">
        <v>95</v>
      </c>
      <c r="B9" s="13">
        <v>416520</v>
      </c>
      <c r="C9" s="13">
        <v>423124</v>
      </c>
      <c r="D9" s="8">
        <f t="shared" si="0"/>
        <v>1.6</v>
      </c>
    </row>
    <row r="10" spans="1:4" ht="26.5" customHeight="1" x14ac:dyDescent="0.25">
      <c r="A10" s="3" t="s">
        <v>96</v>
      </c>
      <c r="B10" s="13">
        <v>784694</v>
      </c>
      <c r="C10" s="13">
        <v>729842</v>
      </c>
      <c r="D10" s="8">
        <f t="shared" si="0"/>
        <v>-7</v>
      </c>
    </row>
    <row r="11" spans="1:4" ht="26.5" customHeight="1" x14ac:dyDescent="0.25">
      <c r="A11" s="3" t="s">
        <v>97</v>
      </c>
      <c r="B11" s="13">
        <v>5205082</v>
      </c>
      <c r="C11" s="13">
        <v>5793410</v>
      </c>
      <c r="D11" s="8">
        <f t="shared" si="0"/>
        <v>11.3</v>
      </c>
    </row>
    <row r="12" spans="1:4" ht="26.5" customHeight="1" x14ac:dyDescent="0.25">
      <c r="A12" s="3" t="s">
        <v>98</v>
      </c>
      <c r="B12" s="13">
        <v>2635280</v>
      </c>
      <c r="C12" s="13">
        <v>2868029</v>
      </c>
      <c r="D12" s="8">
        <f t="shared" si="0"/>
        <v>8.8000000000000007</v>
      </c>
    </row>
    <row r="13" spans="1:4" ht="26.5" customHeight="1" x14ac:dyDescent="0.25">
      <c r="A13" s="3" t="s">
        <v>99</v>
      </c>
      <c r="B13" s="13">
        <v>536794</v>
      </c>
      <c r="C13" s="13">
        <v>923440</v>
      </c>
      <c r="D13" s="8">
        <f t="shared" si="0"/>
        <v>72</v>
      </c>
    </row>
    <row r="14" spans="1:4" ht="26.5" customHeight="1" x14ac:dyDescent="0.25">
      <c r="A14" s="3" t="s">
        <v>100</v>
      </c>
      <c r="B14" s="13">
        <v>2839990</v>
      </c>
      <c r="C14" s="13">
        <v>3260699</v>
      </c>
      <c r="D14" s="8">
        <f t="shared" si="0"/>
        <v>14.8</v>
      </c>
    </row>
    <row r="15" spans="1:4" ht="26.5" customHeight="1" x14ac:dyDescent="0.25">
      <c r="A15" s="3" t="s">
        <v>101</v>
      </c>
      <c r="B15" s="13">
        <v>6089676</v>
      </c>
      <c r="C15" s="13">
        <v>7548459</v>
      </c>
      <c r="D15" s="8">
        <f t="shared" si="0"/>
        <v>24</v>
      </c>
    </row>
    <row r="16" spans="1:4" ht="26.5" customHeight="1" x14ac:dyDescent="0.25">
      <c r="A16" s="3" t="s">
        <v>102</v>
      </c>
      <c r="B16" s="13">
        <v>2608869</v>
      </c>
      <c r="C16" s="13">
        <v>2831834</v>
      </c>
      <c r="D16" s="8">
        <f t="shared" si="0"/>
        <v>8.5</v>
      </c>
    </row>
    <row r="17" spans="1:4" ht="26.5" customHeight="1" x14ac:dyDescent="0.25">
      <c r="A17" s="3" t="s">
        <v>103</v>
      </c>
      <c r="B17" s="13">
        <v>2290904</v>
      </c>
      <c r="C17" s="13">
        <v>1822156</v>
      </c>
      <c r="D17" s="8">
        <f t="shared" si="0"/>
        <v>-20.5</v>
      </c>
    </row>
    <row r="18" spans="1:4" ht="26.5" customHeight="1" x14ac:dyDescent="0.25">
      <c r="A18" s="3" t="s">
        <v>104</v>
      </c>
      <c r="B18" s="13">
        <v>360298</v>
      </c>
      <c r="C18" s="13">
        <v>321049</v>
      </c>
      <c r="D18" s="8">
        <f t="shared" si="0"/>
        <v>-10.9</v>
      </c>
    </row>
    <row r="19" spans="1:4" ht="26.5" customHeight="1" x14ac:dyDescent="0.25">
      <c r="A19" s="3" t="s">
        <v>105</v>
      </c>
      <c r="B19" s="13">
        <v>30081</v>
      </c>
      <c r="C19" s="13">
        <v>709</v>
      </c>
      <c r="D19" s="8">
        <f t="shared" si="0"/>
        <v>-97.6</v>
      </c>
    </row>
    <row r="20" spans="1:4" ht="26.5" customHeight="1" x14ac:dyDescent="0.25">
      <c r="A20" s="110" t="s">
        <v>198</v>
      </c>
      <c r="B20" s="13">
        <v>300</v>
      </c>
      <c r="C20" s="13"/>
      <c r="D20" s="8">
        <f t="shared" si="0"/>
        <v>-100</v>
      </c>
    </row>
    <row r="21" spans="1:4" ht="26.5" customHeight="1" x14ac:dyDescent="0.25">
      <c r="A21" s="86" t="s">
        <v>108</v>
      </c>
      <c r="B21" s="13">
        <v>491205</v>
      </c>
      <c r="C21" s="13">
        <v>305812</v>
      </c>
      <c r="D21" s="8">
        <f t="shared" si="0"/>
        <v>-37.700000000000003</v>
      </c>
    </row>
    <row r="22" spans="1:4" ht="26.5" customHeight="1" x14ac:dyDescent="0.25">
      <c r="A22" s="86" t="s">
        <v>109</v>
      </c>
      <c r="B22" s="13">
        <v>2340026</v>
      </c>
      <c r="C22" s="13">
        <v>2916612</v>
      </c>
      <c r="D22" s="8">
        <f t="shared" si="0"/>
        <v>24.6</v>
      </c>
    </row>
    <row r="23" spans="1:4" ht="26.5" customHeight="1" x14ac:dyDescent="0.25">
      <c r="A23" s="86" t="s">
        <v>199</v>
      </c>
      <c r="B23" s="13">
        <v>104215</v>
      </c>
      <c r="C23" s="13">
        <v>122553</v>
      </c>
      <c r="D23" s="8">
        <f t="shared" si="0"/>
        <v>17.600000000000001</v>
      </c>
    </row>
    <row r="24" spans="1:4" ht="26.5" customHeight="1" x14ac:dyDescent="0.25">
      <c r="A24" s="3" t="s">
        <v>81</v>
      </c>
      <c r="B24" s="13">
        <v>657670</v>
      </c>
      <c r="C24" s="13">
        <v>665258</v>
      </c>
      <c r="D24" s="8">
        <f t="shared" si="0"/>
        <v>1.2</v>
      </c>
    </row>
    <row r="25" spans="1:4" ht="26.5" customHeight="1" x14ac:dyDescent="0.25">
      <c r="A25" s="3" t="s">
        <v>145</v>
      </c>
      <c r="B25" s="13">
        <v>843558</v>
      </c>
      <c r="C25" s="13">
        <v>954920</v>
      </c>
      <c r="D25" s="8">
        <f t="shared" si="0"/>
        <v>13.2</v>
      </c>
    </row>
    <row r="26" spans="1:4" ht="26.5" customHeight="1" x14ac:dyDescent="0.25">
      <c r="A26" s="3" t="s">
        <v>146</v>
      </c>
      <c r="B26" s="13">
        <v>8767</v>
      </c>
      <c r="C26" s="13">
        <v>6683</v>
      </c>
      <c r="D26" s="8">
        <f t="shared" si="0"/>
        <v>-23.8</v>
      </c>
    </row>
    <row r="27" spans="1:4" ht="26.5" customHeight="1" x14ac:dyDescent="0.25">
      <c r="A27" s="3"/>
      <c r="B27" s="160"/>
      <c r="C27" s="160"/>
      <c r="D27" s="165"/>
    </row>
    <row r="28" spans="1:4" ht="26.5" customHeight="1" x14ac:dyDescent="0.25">
      <c r="A28" s="3"/>
      <c r="B28" s="6"/>
      <c r="C28" s="6"/>
      <c r="D28" s="8"/>
    </row>
    <row r="29" spans="1:4" ht="26.5" customHeight="1" x14ac:dyDescent="0.25">
      <c r="A29" s="17" t="s">
        <v>142</v>
      </c>
      <c r="B29" s="57">
        <f>SUM(B4:B26)</f>
        <v>45388469</v>
      </c>
      <c r="C29" s="57">
        <f>SUM(C4:C26)</f>
        <v>49855698</v>
      </c>
      <c r="D29" s="164">
        <f t="shared" ref="D29" si="1">IF(ISERROR((C29/B29-1)*100),0,(C29/B29-1)*100)</f>
        <v>9.8000000000000007</v>
      </c>
    </row>
    <row r="30" spans="1:4" ht="38.049999999999997" customHeight="1" x14ac:dyDescent="0.25">
      <c r="A30" s="220" t="s">
        <v>1045</v>
      </c>
      <c r="B30" s="220"/>
      <c r="C30" s="220"/>
      <c r="D30" s="220"/>
    </row>
    <row r="32" spans="1:4" x14ac:dyDescent="0.25">
      <c r="C32" s="17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sheetData>
  <mergeCells count="3">
    <mergeCell ref="A1:D1"/>
    <mergeCell ref="A2:D2"/>
    <mergeCell ref="A30:D30"/>
  </mergeCells>
  <phoneticPr fontId="3" type="noConversion"/>
  <printOptions horizontalCentered="1" verticalCentered="1"/>
  <pageMargins left="0.56000000000000005" right="0.46" top="0.74803149606299213" bottom="0.51181102362204722" header="0.51181102362204722" footer="0.24"/>
  <pageSetup paperSize="9" orientation="portrait" r:id="rId1"/>
  <headerFooter alignWithMargins="0">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showGridLines="0" showZeros="0" topLeftCell="A4" zoomScaleNormal="100" workbookViewId="0">
      <selection activeCell="A3" sqref="A3:XFD3"/>
    </sheetView>
  </sheetViews>
  <sheetFormatPr defaultRowHeight="16.3" x14ac:dyDescent="0.25"/>
  <cols>
    <col min="1" max="1" width="33.77734375" customWidth="1"/>
    <col min="2" max="4" width="14.77734375" customWidth="1"/>
  </cols>
  <sheetData>
    <row r="1" spans="1:4" ht="26.35" customHeight="1" x14ac:dyDescent="0.25">
      <c r="A1" s="218" t="s">
        <v>636</v>
      </c>
      <c r="B1" s="218"/>
      <c r="C1" s="218"/>
      <c r="D1" s="218"/>
    </row>
    <row r="2" spans="1:4" ht="19.55" customHeight="1" x14ac:dyDescent="0.25">
      <c r="A2" s="219" t="s">
        <v>38</v>
      </c>
      <c r="B2" s="219"/>
      <c r="C2" s="219"/>
      <c r="D2" s="219"/>
    </row>
    <row r="3" spans="1:4" ht="55.05" customHeight="1" x14ac:dyDescent="0.25">
      <c r="A3" s="1" t="s">
        <v>39</v>
      </c>
      <c r="B3" s="108" t="s">
        <v>1054</v>
      </c>
      <c r="C3" s="109" t="s">
        <v>1052</v>
      </c>
      <c r="D3" s="2" t="s">
        <v>67</v>
      </c>
    </row>
    <row r="4" spans="1:4" ht="23.95" customHeight="1" x14ac:dyDescent="0.25">
      <c r="A4" s="3" t="s">
        <v>20</v>
      </c>
      <c r="B4" s="6">
        <f>SUM(B5:B19)</f>
        <v>1107297</v>
      </c>
      <c r="C4" s="6">
        <f>SUM(C5:C19)</f>
        <v>1535082</v>
      </c>
      <c r="D4" s="4">
        <f t="shared" ref="D4:D28" si="0">IF(B4=0,0,(C4/B4-1)*100)</f>
        <v>38.6</v>
      </c>
    </row>
    <row r="5" spans="1:4" ht="23.95" customHeight="1" x14ac:dyDescent="0.25">
      <c r="A5" s="86" t="s">
        <v>1029</v>
      </c>
      <c r="B5" s="6">
        <v>281850</v>
      </c>
      <c r="C5" s="6">
        <v>424754</v>
      </c>
      <c r="D5" s="4">
        <f t="shared" si="0"/>
        <v>50.7</v>
      </c>
    </row>
    <row r="6" spans="1:4" ht="23.95" customHeight="1" x14ac:dyDescent="0.25">
      <c r="A6" s="3" t="s">
        <v>21</v>
      </c>
      <c r="B6" s="169">
        <v>3325</v>
      </c>
      <c r="C6" s="169">
        <v>3201</v>
      </c>
      <c r="D6" s="4">
        <f t="shared" si="0"/>
        <v>-3.7</v>
      </c>
    </row>
    <row r="7" spans="1:4" ht="23.95" customHeight="1" x14ac:dyDescent="0.25">
      <c r="A7" s="3" t="s">
        <v>22</v>
      </c>
      <c r="B7" s="6">
        <v>163674</v>
      </c>
      <c r="C7" s="6">
        <v>243931</v>
      </c>
      <c r="D7" s="4">
        <f t="shared" si="0"/>
        <v>49</v>
      </c>
    </row>
    <row r="8" spans="1:4" ht="23.95" customHeight="1" x14ac:dyDescent="0.25">
      <c r="A8" s="3" t="s">
        <v>23</v>
      </c>
      <c r="B8" s="169">
        <v>67460</v>
      </c>
      <c r="C8" s="169">
        <v>75152</v>
      </c>
      <c r="D8" s="4">
        <f t="shared" si="0"/>
        <v>11.4</v>
      </c>
    </row>
    <row r="9" spans="1:4" ht="23.95" customHeight="1" x14ac:dyDescent="0.25">
      <c r="A9" s="3" t="s">
        <v>24</v>
      </c>
      <c r="B9" s="6">
        <v>392406</v>
      </c>
      <c r="C9" s="6">
        <v>510561</v>
      </c>
      <c r="D9" s="4">
        <f t="shared" si="0"/>
        <v>30.1</v>
      </c>
    </row>
    <row r="10" spans="1:4" ht="23.95" customHeight="1" x14ac:dyDescent="0.25">
      <c r="A10" s="39" t="s">
        <v>83</v>
      </c>
      <c r="B10" s="6">
        <v>40154</v>
      </c>
      <c r="C10" s="6">
        <v>71891</v>
      </c>
      <c r="D10" s="4">
        <f t="shared" si="0"/>
        <v>79</v>
      </c>
    </row>
    <row r="11" spans="1:4" ht="23.95" customHeight="1" x14ac:dyDescent="0.25">
      <c r="A11" s="3" t="s">
        <v>26</v>
      </c>
      <c r="B11" s="169">
        <v>34470</v>
      </c>
      <c r="C11" s="169">
        <v>47730</v>
      </c>
      <c r="D11" s="4">
        <f t="shared" si="0"/>
        <v>38.5</v>
      </c>
    </row>
    <row r="12" spans="1:4" ht="23.95" customHeight="1" x14ac:dyDescent="0.25">
      <c r="A12" s="3" t="s">
        <v>27</v>
      </c>
      <c r="B12" s="169">
        <v>13268</v>
      </c>
      <c r="C12" s="169">
        <v>20216</v>
      </c>
      <c r="D12" s="4">
        <f t="shared" si="0"/>
        <v>52.4</v>
      </c>
    </row>
    <row r="13" spans="1:4" ht="23.95" customHeight="1" x14ac:dyDescent="0.25">
      <c r="A13" s="3" t="s">
        <v>28</v>
      </c>
      <c r="B13" s="169">
        <v>29439</v>
      </c>
      <c r="C13" s="169">
        <v>43830</v>
      </c>
      <c r="D13" s="4">
        <f t="shared" si="0"/>
        <v>48.9</v>
      </c>
    </row>
    <row r="14" spans="1:4" ht="23.95" customHeight="1" x14ac:dyDescent="0.25">
      <c r="A14" s="3" t="s">
        <v>29</v>
      </c>
      <c r="B14" s="169">
        <v>26364</v>
      </c>
      <c r="C14" s="169">
        <v>33126</v>
      </c>
      <c r="D14" s="4">
        <f t="shared" si="0"/>
        <v>25.6</v>
      </c>
    </row>
    <row r="15" spans="1:4" ht="23.95" customHeight="1" x14ac:dyDescent="0.25">
      <c r="A15" s="86" t="s">
        <v>119</v>
      </c>
      <c r="B15" s="169">
        <v>8472</v>
      </c>
      <c r="C15" s="169">
        <v>12481</v>
      </c>
      <c r="D15" s="4">
        <f t="shared" si="0"/>
        <v>47.3</v>
      </c>
    </row>
    <row r="16" spans="1:4" ht="23.95" customHeight="1" x14ac:dyDescent="0.25">
      <c r="A16" s="3" t="s">
        <v>30</v>
      </c>
      <c r="B16" s="169">
        <v>23166</v>
      </c>
      <c r="C16" s="169">
        <v>14796</v>
      </c>
      <c r="D16" s="4">
        <f t="shared" si="0"/>
        <v>-36.1</v>
      </c>
    </row>
    <row r="17" spans="1:4" ht="23.95" customHeight="1" x14ac:dyDescent="0.25">
      <c r="A17" s="3" t="s">
        <v>31</v>
      </c>
      <c r="B17" s="169">
        <v>23249</v>
      </c>
      <c r="C17" s="169">
        <v>30024</v>
      </c>
      <c r="D17" s="4">
        <f t="shared" si="0"/>
        <v>29.1</v>
      </c>
    </row>
    <row r="18" spans="1:4" ht="23.95" customHeight="1" x14ac:dyDescent="0.25">
      <c r="A18" s="86" t="s">
        <v>650</v>
      </c>
      <c r="B18" s="169"/>
      <c r="C18" s="169">
        <v>3389</v>
      </c>
      <c r="D18" s="4">
        <f t="shared" si="0"/>
        <v>0</v>
      </c>
    </row>
    <row r="19" spans="1:4" ht="23.95" customHeight="1" x14ac:dyDescent="0.25">
      <c r="A19" s="3" t="s">
        <v>144</v>
      </c>
      <c r="B19" s="169"/>
      <c r="C19" s="169"/>
      <c r="D19" s="4">
        <f t="shared" si="0"/>
        <v>0</v>
      </c>
    </row>
    <row r="20" spans="1:4" ht="23.95" customHeight="1" x14ac:dyDescent="0.25">
      <c r="A20" s="3" t="s">
        <v>32</v>
      </c>
      <c r="B20" s="6">
        <f>SUM(B21:B28)</f>
        <v>1765472</v>
      </c>
      <c r="C20" s="6">
        <f>SUM(C21:C28)</f>
        <v>1090772</v>
      </c>
      <c r="D20" s="4">
        <f t="shared" si="0"/>
        <v>-38.200000000000003</v>
      </c>
    </row>
    <row r="21" spans="1:4" ht="23.95" customHeight="1" x14ac:dyDescent="0.25">
      <c r="A21" s="3" t="s">
        <v>33</v>
      </c>
      <c r="B21" s="6">
        <v>150623</v>
      </c>
      <c r="C21" s="6">
        <v>192459</v>
      </c>
      <c r="D21" s="4">
        <f t="shared" si="0"/>
        <v>27.8</v>
      </c>
    </row>
    <row r="22" spans="1:4" ht="23.95" customHeight="1" x14ac:dyDescent="0.25">
      <c r="A22" s="3" t="s">
        <v>34</v>
      </c>
      <c r="B22" s="6">
        <v>136467</v>
      </c>
      <c r="C22" s="6">
        <v>111911</v>
      </c>
      <c r="D22" s="4">
        <f t="shared" si="0"/>
        <v>-18</v>
      </c>
    </row>
    <row r="23" spans="1:4" ht="23.95" customHeight="1" x14ac:dyDescent="0.25">
      <c r="A23" s="3" t="s">
        <v>35</v>
      </c>
      <c r="B23" s="6">
        <v>57909</v>
      </c>
      <c r="C23" s="6">
        <v>123609</v>
      </c>
      <c r="D23" s="4">
        <f t="shared" si="0"/>
        <v>113.5</v>
      </c>
    </row>
    <row r="24" spans="1:4" ht="23.95" customHeight="1" x14ac:dyDescent="0.25">
      <c r="A24" s="3" t="s">
        <v>68</v>
      </c>
      <c r="B24" s="6">
        <v>58</v>
      </c>
      <c r="C24" s="6">
        <v>300</v>
      </c>
      <c r="D24" s="4">
        <f t="shared" si="0"/>
        <v>417.2</v>
      </c>
    </row>
    <row r="25" spans="1:4" ht="23.95" customHeight="1" x14ac:dyDescent="0.25">
      <c r="A25" s="3" t="s">
        <v>84</v>
      </c>
      <c r="B25" s="6">
        <v>1365287</v>
      </c>
      <c r="C25" s="6">
        <v>475943</v>
      </c>
      <c r="D25" s="4">
        <f t="shared" si="0"/>
        <v>-65.099999999999994</v>
      </c>
    </row>
    <row r="26" spans="1:4" ht="23.95" customHeight="1" x14ac:dyDescent="0.25">
      <c r="A26" s="3" t="s">
        <v>164</v>
      </c>
      <c r="B26" s="6">
        <v>23786</v>
      </c>
      <c r="C26" s="6">
        <v>5</v>
      </c>
      <c r="D26" s="4">
        <f t="shared" si="0"/>
        <v>-100</v>
      </c>
    </row>
    <row r="27" spans="1:4" ht="23.95" customHeight="1" x14ac:dyDescent="0.25">
      <c r="A27" s="3" t="s">
        <v>165</v>
      </c>
      <c r="B27" s="6">
        <v>0</v>
      </c>
      <c r="C27" s="6">
        <v>0</v>
      </c>
      <c r="D27" s="4">
        <f t="shared" si="0"/>
        <v>0</v>
      </c>
    </row>
    <row r="28" spans="1:4" ht="23.95" customHeight="1" x14ac:dyDescent="0.25">
      <c r="A28" s="3" t="s">
        <v>37</v>
      </c>
      <c r="B28" s="6">
        <v>31342</v>
      </c>
      <c r="C28" s="6">
        <v>186545</v>
      </c>
      <c r="D28" s="4">
        <f t="shared" si="0"/>
        <v>495.2</v>
      </c>
    </row>
    <row r="29" spans="1:4" ht="23.95" customHeight="1" x14ac:dyDescent="0.25">
      <c r="A29" s="3"/>
      <c r="B29" s="169"/>
      <c r="C29" s="169"/>
      <c r="D29" s="167"/>
    </row>
    <row r="30" spans="1:4" ht="23.95" customHeight="1" x14ac:dyDescent="0.25">
      <c r="A30" s="3"/>
      <c r="B30" s="169"/>
      <c r="C30" s="169"/>
      <c r="D30" s="167"/>
    </row>
    <row r="31" spans="1:4" ht="23.95" customHeight="1" x14ac:dyDescent="0.25">
      <c r="A31" s="17" t="s">
        <v>141</v>
      </c>
      <c r="B31" s="23">
        <f>SUM(B4,B20)</f>
        <v>2872769</v>
      </c>
      <c r="C31" s="23">
        <f>SUM(C4,C20)</f>
        <v>2625854</v>
      </c>
      <c r="D31" s="24">
        <f>IF(B31=0,0,(C31/B31-1)*100)</f>
        <v>-8.6</v>
      </c>
    </row>
    <row r="32" spans="1:4" ht="52.3" customHeight="1" x14ac:dyDescent="0.25">
      <c r="A32" s="220" t="s">
        <v>1047</v>
      </c>
      <c r="B32" s="220"/>
      <c r="C32" s="220"/>
      <c r="D32" s="220"/>
    </row>
    <row r="33" spans="1:6" x14ac:dyDescent="0.25">
      <c r="A33" s="222"/>
      <c r="B33" s="222"/>
      <c r="C33" s="222"/>
      <c r="D33" s="222"/>
    </row>
    <row r="34" spans="1:6" x14ac:dyDescent="0.25">
      <c r="A34" s="221"/>
      <c r="B34" s="221"/>
      <c r="C34" s="221"/>
      <c r="D34" s="221"/>
    </row>
    <row r="35" spans="1:6" x14ac:dyDescent="0.25">
      <c r="A35" s="221"/>
      <c r="B35" s="221"/>
      <c r="C35" s="221"/>
      <c r="D35" s="221"/>
    </row>
    <row r="37" spans="1:6" x14ac:dyDescent="0.25">
      <c r="F37" s="192"/>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row r="187" spans="1:1" x14ac:dyDescent="0.25">
      <c r="A187" s="3"/>
    </row>
    <row r="188" spans="1:1" x14ac:dyDescent="0.25">
      <c r="A188" s="3"/>
    </row>
    <row r="189" spans="1:1" x14ac:dyDescent="0.25">
      <c r="A189" s="3"/>
    </row>
  </sheetData>
  <mergeCells count="6">
    <mergeCell ref="A1:D1"/>
    <mergeCell ref="A2:D2"/>
    <mergeCell ref="A35:D35"/>
    <mergeCell ref="A32:D32"/>
    <mergeCell ref="A33:D33"/>
    <mergeCell ref="A34:D34"/>
  </mergeCells>
  <phoneticPr fontId="3" type="noConversion"/>
  <printOptions horizontalCentered="1" verticalCentered="1"/>
  <pageMargins left="0.74803149606299213" right="0.43" top="0.78740157480314965" bottom="0.51181102362204722" header="0.51181102362204722" footer="0.24"/>
  <pageSetup paperSize="9" orientation="portrait" r:id="rId1"/>
  <headerFooter alignWithMargins="0">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showGridLines="0" showZeros="0" zoomScaleNormal="100" workbookViewId="0">
      <selection activeCell="E9" sqref="E9"/>
    </sheetView>
  </sheetViews>
  <sheetFormatPr defaultRowHeight="16.3" x14ac:dyDescent="0.25"/>
  <cols>
    <col min="1" max="1" width="33.77734375" customWidth="1"/>
    <col min="2" max="4" width="14.77734375" customWidth="1"/>
    <col min="6" max="6" width="13.77734375" customWidth="1"/>
  </cols>
  <sheetData>
    <row r="1" spans="1:4" ht="26.35" customHeight="1" x14ac:dyDescent="0.25">
      <c r="A1" s="218" t="s">
        <v>637</v>
      </c>
      <c r="B1" s="218"/>
      <c r="C1" s="218"/>
      <c r="D1" s="218"/>
    </row>
    <row r="2" spans="1:4" ht="21.1" customHeight="1" x14ac:dyDescent="0.25">
      <c r="A2" s="219" t="s">
        <v>18</v>
      </c>
      <c r="B2" s="219"/>
      <c r="C2" s="219"/>
      <c r="D2" s="219"/>
    </row>
    <row r="3" spans="1:4" ht="50.95" customHeight="1" x14ac:dyDescent="0.25">
      <c r="A3" s="1" t="s">
        <v>19</v>
      </c>
      <c r="B3" s="109" t="s">
        <v>1054</v>
      </c>
      <c r="C3" s="108" t="s">
        <v>1052</v>
      </c>
      <c r="D3" s="108" t="s">
        <v>1053</v>
      </c>
    </row>
    <row r="4" spans="1:4" ht="27" customHeight="1" x14ac:dyDescent="0.25">
      <c r="A4" s="3" t="s">
        <v>90</v>
      </c>
      <c r="B4" s="6">
        <v>803084</v>
      </c>
      <c r="C4" s="6">
        <v>843190</v>
      </c>
      <c r="D4" s="4">
        <f>IF(ISERROR((C4/B4-1)*100),0,(C4/B4-1)*100)</f>
        <v>5</v>
      </c>
    </row>
    <row r="5" spans="1:4" ht="27" customHeight="1" x14ac:dyDescent="0.25">
      <c r="A5" s="3" t="s">
        <v>91</v>
      </c>
      <c r="B5" s="6">
        <v>3452</v>
      </c>
      <c r="C5" s="6">
        <v>650</v>
      </c>
      <c r="D5" s="4">
        <f t="shared" ref="D5:D25" si="0">IF(ISERROR((C5/B5-1)*100),0,(C5/B5-1)*100)</f>
        <v>-81.2</v>
      </c>
    </row>
    <row r="6" spans="1:4" ht="27" customHeight="1" x14ac:dyDescent="0.25">
      <c r="A6" s="3" t="s">
        <v>92</v>
      </c>
      <c r="B6" s="6">
        <v>19549</v>
      </c>
      <c r="C6" s="6">
        <v>9450</v>
      </c>
      <c r="D6" s="4">
        <f t="shared" si="0"/>
        <v>-51.7</v>
      </c>
    </row>
    <row r="7" spans="1:4" ht="27" customHeight="1" x14ac:dyDescent="0.25">
      <c r="A7" s="3" t="s">
        <v>93</v>
      </c>
      <c r="B7" s="6">
        <v>974826</v>
      </c>
      <c r="C7" s="6">
        <v>1032160</v>
      </c>
      <c r="D7" s="4">
        <f t="shared" si="0"/>
        <v>5.9</v>
      </c>
    </row>
    <row r="8" spans="1:4" ht="27" customHeight="1" x14ac:dyDescent="0.25">
      <c r="A8" s="3" t="s">
        <v>94</v>
      </c>
      <c r="B8" s="6">
        <v>655257</v>
      </c>
      <c r="C8" s="6">
        <v>709966</v>
      </c>
      <c r="D8" s="4">
        <f t="shared" si="0"/>
        <v>8.3000000000000007</v>
      </c>
    </row>
    <row r="9" spans="1:4" ht="27" customHeight="1" x14ac:dyDescent="0.25">
      <c r="A9" s="3" t="s">
        <v>95</v>
      </c>
      <c r="B9" s="6">
        <v>104146</v>
      </c>
      <c r="C9" s="6">
        <v>118191</v>
      </c>
      <c r="D9" s="4">
        <f t="shared" si="0"/>
        <v>13.5</v>
      </c>
    </row>
    <row r="10" spans="1:4" ht="27" customHeight="1" x14ac:dyDescent="0.25">
      <c r="A10" s="3" t="s">
        <v>96</v>
      </c>
      <c r="B10" s="6">
        <v>277539</v>
      </c>
      <c r="C10" s="6">
        <v>246896</v>
      </c>
      <c r="D10" s="4">
        <f t="shared" si="0"/>
        <v>-11</v>
      </c>
    </row>
    <row r="11" spans="1:4" ht="27" customHeight="1" x14ac:dyDescent="0.25">
      <c r="A11" s="3" t="s">
        <v>97</v>
      </c>
      <c r="B11" s="6">
        <v>1423171</v>
      </c>
      <c r="C11" s="6">
        <v>1935977</v>
      </c>
      <c r="D11" s="4">
        <f t="shared" si="0"/>
        <v>36</v>
      </c>
    </row>
    <row r="12" spans="1:4" ht="27" customHeight="1" x14ac:dyDescent="0.25">
      <c r="A12" s="3" t="s">
        <v>98</v>
      </c>
      <c r="B12" s="6">
        <v>190998</v>
      </c>
      <c r="C12" s="6">
        <v>219011</v>
      </c>
      <c r="D12" s="4">
        <f t="shared" si="0"/>
        <v>14.7</v>
      </c>
    </row>
    <row r="13" spans="1:4" ht="27" customHeight="1" x14ac:dyDescent="0.25">
      <c r="A13" s="3" t="s">
        <v>99</v>
      </c>
      <c r="B13" s="6">
        <v>32844</v>
      </c>
      <c r="C13" s="6">
        <v>190592</v>
      </c>
      <c r="D13" s="4">
        <f t="shared" si="0"/>
        <v>480.3</v>
      </c>
    </row>
    <row r="14" spans="1:4" ht="27" customHeight="1" x14ac:dyDescent="0.25">
      <c r="A14" s="3" t="s">
        <v>100</v>
      </c>
      <c r="B14" s="6">
        <v>6210</v>
      </c>
      <c r="C14" s="6">
        <v>6355</v>
      </c>
      <c r="D14" s="4">
        <f t="shared" si="0"/>
        <v>2.2999999999999998</v>
      </c>
    </row>
    <row r="15" spans="1:4" ht="27" customHeight="1" x14ac:dyDescent="0.25">
      <c r="A15" s="3" t="s">
        <v>101</v>
      </c>
      <c r="B15" s="6">
        <v>1491311</v>
      </c>
      <c r="C15" s="6">
        <v>1546212</v>
      </c>
      <c r="D15" s="4">
        <f t="shared" si="0"/>
        <v>3.7</v>
      </c>
    </row>
    <row r="16" spans="1:4" ht="27" customHeight="1" x14ac:dyDescent="0.25">
      <c r="A16" s="3" t="s">
        <v>102</v>
      </c>
      <c r="B16" s="6">
        <v>1518918</v>
      </c>
      <c r="C16" s="6">
        <v>1656349</v>
      </c>
      <c r="D16" s="4">
        <f t="shared" si="0"/>
        <v>9</v>
      </c>
    </row>
    <row r="17" spans="1:6" ht="27" customHeight="1" x14ac:dyDescent="0.25">
      <c r="A17" s="3" t="s">
        <v>103</v>
      </c>
      <c r="B17" s="6">
        <v>1510666</v>
      </c>
      <c r="C17" s="6">
        <v>435503</v>
      </c>
      <c r="D17" s="4">
        <f t="shared" si="0"/>
        <v>-71.2</v>
      </c>
    </row>
    <row r="18" spans="1:6" ht="27" customHeight="1" x14ac:dyDescent="0.25">
      <c r="A18" s="3" t="s">
        <v>104</v>
      </c>
      <c r="B18" s="6">
        <v>190151</v>
      </c>
      <c r="C18" s="6">
        <v>166419</v>
      </c>
      <c r="D18" s="4">
        <f t="shared" si="0"/>
        <v>-12.5</v>
      </c>
    </row>
    <row r="19" spans="1:6" ht="27" customHeight="1" x14ac:dyDescent="0.25">
      <c r="A19" s="3" t="s">
        <v>105</v>
      </c>
      <c r="B19" s="6">
        <v>5448</v>
      </c>
      <c r="C19" s="6">
        <v>130</v>
      </c>
      <c r="D19" s="4">
        <f t="shared" si="0"/>
        <v>-97.6</v>
      </c>
    </row>
    <row r="20" spans="1:6" ht="27" customHeight="1" x14ac:dyDescent="0.25">
      <c r="A20" s="86" t="s">
        <v>649</v>
      </c>
      <c r="B20" s="6">
        <v>262547</v>
      </c>
      <c r="C20" s="6">
        <v>131178</v>
      </c>
      <c r="D20" s="4">
        <f t="shared" si="0"/>
        <v>-50</v>
      </c>
    </row>
    <row r="21" spans="1:6" ht="27" customHeight="1" x14ac:dyDescent="0.25">
      <c r="A21" s="3" t="s">
        <v>80</v>
      </c>
      <c r="B21" s="6">
        <v>17967</v>
      </c>
      <c r="C21" s="6">
        <v>479</v>
      </c>
      <c r="D21" s="4">
        <f t="shared" si="0"/>
        <v>-97.3</v>
      </c>
    </row>
    <row r="22" spans="1:6" ht="27" customHeight="1" x14ac:dyDescent="0.25">
      <c r="A22" s="3" t="s">
        <v>106</v>
      </c>
      <c r="B22" s="6">
        <v>70725</v>
      </c>
      <c r="C22" s="6">
        <v>87384</v>
      </c>
      <c r="D22" s="4">
        <f t="shared" si="0"/>
        <v>23.6</v>
      </c>
    </row>
    <row r="23" spans="1:6" ht="27" customHeight="1" x14ac:dyDescent="0.25">
      <c r="A23" s="3" t="s">
        <v>147</v>
      </c>
      <c r="B23" s="6">
        <v>68849</v>
      </c>
      <c r="C23" s="6">
        <v>72661</v>
      </c>
      <c r="D23" s="4">
        <f t="shared" si="0"/>
        <v>5.5</v>
      </c>
    </row>
    <row r="24" spans="1:6" ht="27" customHeight="1" x14ac:dyDescent="0.25">
      <c r="A24" s="3" t="s">
        <v>148</v>
      </c>
      <c r="B24" s="6">
        <v>332782</v>
      </c>
      <c r="C24" s="6">
        <v>390149</v>
      </c>
      <c r="D24" s="4">
        <f t="shared" si="0"/>
        <v>17.2</v>
      </c>
    </row>
    <row r="25" spans="1:6" ht="27" customHeight="1" x14ac:dyDescent="0.25">
      <c r="A25" s="3" t="s">
        <v>149</v>
      </c>
      <c r="B25" s="6">
        <v>3624</v>
      </c>
      <c r="C25" s="6">
        <v>1987</v>
      </c>
      <c r="D25" s="4">
        <f t="shared" si="0"/>
        <v>-45.2</v>
      </c>
    </row>
    <row r="26" spans="1:6" ht="27" customHeight="1" x14ac:dyDescent="0.25">
      <c r="A26" s="3"/>
      <c r="B26" s="6"/>
      <c r="C26" s="6"/>
      <c r="D26" s="4"/>
    </row>
    <row r="27" spans="1:6" ht="27" customHeight="1" x14ac:dyDescent="0.25">
      <c r="A27" s="3"/>
      <c r="B27" s="169"/>
      <c r="C27" s="169"/>
      <c r="D27" s="167"/>
    </row>
    <row r="28" spans="1:6" ht="27" customHeight="1" x14ac:dyDescent="0.25">
      <c r="A28" s="3"/>
      <c r="B28" s="6"/>
      <c r="C28" s="6"/>
      <c r="D28" s="4"/>
    </row>
    <row r="29" spans="1:6" ht="27" customHeight="1" x14ac:dyDescent="0.25">
      <c r="A29" s="3"/>
      <c r="B29" s="6"/>
      <c r="C29" s="6"/>
      <c r="D29" s="4"/>
    </row>
    <row r="30" spans="1:6" ht="27" customHeight="1" x14ac:dyDescent="0.25">
      <c r="A30" s="17" t="s">
        <v>143</v>
      </c>
      <c r="B30" s="23">
        <f>SUM(B4:B25)</f>
        <v>9964064</v>
      </c>
      <c r="C30" s="23">
        <f>SUM(C4:C25)</f>
        <v>9800889</v>
      </c>
      <c r="D30" s="24">
        <f>IF(ISERROR((C30/B30-1)*100),0,(C30/B30-1)*100)</f>
        <v>-1.6</v>
      </c>
      <c r="F30">
        <f>C30-B30</f>
        <v>-163175</v>
      </c>
    </row>
    <row r="34" spans="1:1" x14ac:dyDescent="0.25">
      <c r="A34" s="39"/>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sheetData>
  <mergeCells count="2">
    <mergeCell ref="A1:D1"/>
    <mergeCell ref="A2:D2"/>
  </mergeCells>
  <phoneticPr fontId="3" type="noConversion"/>
  <printOptions horizontalCentered="1" verticalCentered="1"/>
  <pageMargins left="0.74803149606299213" right="0.74803149606299213" top="0.78740157480314965" bottom="0.51181102362204722" header="0.51181102362204722" footer="0.24"/>
  <pageSetup paperSize="9" orientation="portrait" r:id="rId1"/>
  <headerFooter alignWithMargins="0">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showZeros="0" zoomScaleNormal="100" workbookViewId="0">
      <selection activeCell="A3" sqref="A3:XFD3"/>
    </sheetView>
  </sheetViews>
  <sheetFormatPr defaultRowHeight="16.3" x14ac:dyDescent="0.25"/>
  <cols>
    <col min="1" max="1" width="40.77734375" customWidth="1"/>
    <col min="2" max="4" width="13.77734375" customWidth="1"/>
    <col min="6" max="6" width="18.44140625" customWidth="1"/>
  </cols>
  <sheetData>
    <row r="1" spans="1:4" ht="26.35" customHeight="1" x14ac:dyDescent="0.25">
      <c r="A1" s="218" t="s">
        <v>638</v>
      </c>
      <c r="B1" s="218"/>
      <c r="C1" s="218"/>
      <c r="D1" s="218"/>
    </row>
    <row r="2" spans="1:4" ht="26.35" customHeight="1" x14ac:dyDescent="0.25">
      <c r="A2" s="223" t="s">
        <v>50</v>
      </c>
      <c r="B2" s="223"/>
      <c r="C2" s="223"/>
      <c r="D2" s="223"/>
    </row>
    <row r="3" spans="1:4" ht="55.05" customHeight="1" x14ac:dyDescent="0.25">
      <c r="A3" s="14" t="s">
        <v>52</v>
      </c>
      <c r="B3" s="109" t="s">
        <v>1054</v>
      </c>
      <c r="C3" s="109" t="s">
        <v>1052</v>
      </c>
      <c r="D3" s="2" t="s">
        <v>67</v>
      </c>
    </row>
    <row r="4" spans="1:4" ht="26.5" customHeight="1" x14ac:dyDescent="0.25">
      <c r="A4" s="26" t="s">
        <v>85</v>
      </c>
      <c r="B4" s="37">
        <f>SUM(B5:B9)</f>
        <v>708438</v>
      </c>
      <c r="C4" s="37">
        <f>SUM(C5:C9)</f>
        <v>766551</v>
      </c>
      <c r="D4" s="8">
        <f>IF(B4=0,0,(C4/B4-1)*100)</f>
        <v>8.1999999999999993</v>
      </c>
    </row>
    <row r="5" spans="1:4" ht="26.5" customHeight="1" x14ac:dyDescent="0.25">
      <c r="A5" s="21" t="s">
        <v>74</v>
      </c>
      <c r="B5" s="64">
        <v>102402</v>
      </c>
      <c r="C5" s="64">
        <v>100056</v>
      </c>
      <c r="D5" s="8">
        <f t="shared" ref="D5:D28" si="0">IF(B5=0,0,(C5/B5-1)*100)</f>
        <v>-2.2999999999999998</v>
      </c>
    </row>
    <row r="6" spans="1:4" ht="26.5" customHeight="1" x14ac:dyDescent="0.25">
      <c r="A6" s="117" t="s">
        <v>203</v>
      </c>
      <c r="B6" s="18">
        <v>166596</v>
      </c>
      <c r="C6" s="18">
        <v>162774</v>
      </c>
      <c r="D6" s="8">
        <f t="shared" si="0"/>
        <v>-2.2999999999999998</v>
      </c>
    </row>
    <row r="7" spans="1:4" ht="26.5" customHeight="1" x14ac:dyDescent="0.25">
      <c r="A7" s="117" t="s">
        <v>201</v>
      </c>
      <c r="B7" s="18">
        <v>94740</v>
      </c>
      <c r="C7" s="18">
        <v>88405</v>
      </c>
      <c r="D7" s="8">
        <f t="shared" si="0"/>
        <v>-6.7</v>
      </c>
    </row>
    <row r="8" spans="1:4" ht="26.5" customHeight="1" x14ac:dyDescent="0.25">
      <c r="A8" s="117" t="s">
        <v>200</v>
      </c>
      <c r="B8" s="18">
        <v>344700</v>
      </c>
      <c r="C8" s="18">
        <v>234850</v>
      </c>
      <c r="D8" s="8">
        <f t="shared" si="0"/>
        <v>-31.9</v>
      </c>
    </row>
    <row r="9" spans="1:4" ht="26.5" customHeight="1" x14ac:dyDescent="0.25">
      <c r="A9" s="117" t="s">
        <v>651</v>
      </c>
      <c r="B9" s="174"/>
      <c r="C9" s="174">
        <v>180466</v>
      </c>
      <c r="D9" s="8">
        <f t="shared" si="0"/>
        <v>0</v>
      </c>
    </row>
    <row r="10" spans="1:4" ht="26.5" customHeight="1" x14ac:dyDescent="0.25">
      <c r="A10" s="20" t="s">
        <v>86</v>
      </c>
      <c r="B10" s="18">
        <f>SUM(B11:B27)</f>
        <v>8914883</v>
      </c>
      <c r="C10" s="18">
        <f>SUM(C11:C27)</f>
        <v>11666907</v>
      </c>
      <c r="D10" s="8">
        <f t="shared" si="0"/>
        <v>30.9</v>
      </c>
    </row>
    <row r="11" spans="1:4" ht="26.5" customHeight="1" x14ac:dyDescent="0.25">
      <c r="A11" s="21" t="s">
        <v>70</v>
      </c>
      <c r="B11" s="18">
        <v>331668</v>
      </c>
      <c r="C11" s="18">
        <v>330811</v>
      </c>
      <c r="D11" s="8">
        <f t="shared" si="0"/>
        <v>-0.3</v>
      </c>
    </row>
    <row r="12" spans="1:4" ht="26.5" customHeight="1" x14ac:dyDescent="0.25">
      <c r="A12" s="21" t="s">
        <v>71</v>
      </c>
      <c r="B12" s="18">
        <v>2241625</v>
      </c>
      <c r="C12" s="18">
        <v>2232433</v>
      </c>
      <c r="D12" s="8">
        <f t="shared" si="0"/>
        <v>-0.4</v>
      </c>
    </row>
    <row r="13" spans="1:4" ht="26.5" customHeight="1" x14ac:dyDescent="0.25">
      <c r="A13" s="21" t="s">
        <v>72</v>
      </c>
      <c r="B13" s="18">
        <v>1074986</v>
      </c>
      <c r="C13" s="18">
        <v>1236827</v>
      </c>
      <c r="D13" s="8">
        <f t="shared" si="0"/>
        <v>15.1</v>
      </c>
    </row>
    <row r="14" spans="1:4" ht="26.5" customHeight="1" x14ac:dyDescent="0.25">
      <c r="A14" s="21" t="s">
        <v>73</v>
      </c>
      <c r="B14" s="18">
        <v>165117</v>
      </c>
      <c r="C14" s="18">
        <v>464915</v>
      </c>
      <c r="D14" s="8">
        <f t="shared" si="0"/>
        <v>181.6</v>
      </c>
    </row>
    <row r="15" spans="1:4" ht="26.5" customHeight="1" x14ac:dyDescent="0.25">
      <c r="A15" s="21" t="s">
        <v>150</v>
      </c>
      <c r="B15" s="18">
        <v>11200</v>
      </c>
      <c r="C15" s="18">
        <v>14700</v>
      </c>
      <c r="D15" s="8">
        <f t="shared" si="0"/>
        <v>31.3</v>
      </c>
    </row>
    <row r="16" spans="1:4" ht="26.5" customHeight="1" x14ac:dyDescent="0.25">
      <c r="A16" s="21" t="s">
        <v>151</v>
      </c>
      <c r="B16" s="18">
        <v>66556</v>
      </c>
      <c r="C16" s="18">
        <v>66271</v>
      </c>
      <c r="D16" s="8">
        <f t="shared" si="0"/>
        <v>-0.4</v>
      </c>
    </row>
    <row r="17" spans="1:6" ht="26.5" customHeight="1" x14ac:dyDescent="0.25">
      <c r="A17" s="21" t="s">
        <v>152</v>
      </c>
      <c r="B17" s="18">
        <v>31563</v>
      </c>
      <c r="C17" s="18">
        <v>486778</v>
      </c>
      <c r="D17" s="8">
        <f t="shared" si="0"/>
        <v>1442.2</v>
      </c>
    </row>
    <row r="18" spans="1:6" ht="26.5" customHeight="1" x14ac:dyDescent="0.25">
      <c r="A18" s="150" t="s">
        <v>204</v>
      </c>
      <c r="B18" s="18">
        <v>296641</v>
      </c>
      <c r="C18" s="18">
        <v>397083</v>
      </c>
      <c r="D18" s="8">
        <f t="shared" si="0"/>
        <v>33.9</v>
      </c>
    </row>
    <row r="19" spans="1:6" ht="26.5" customHeight="1" x14ac:dyDescent="0.25">
      <c r="A19" s="150" t="s">
        <v>205</v>
      </c>
      <c r="B19" s="18"/>
      <c r="C19" s="18">
        <v>374640</v>
      </c>
      <c r="D19" s="8">
        <f t="shared" si="0"/>
        <v>0</v>
      </c>
    </row>
    <row r="20" spans="1:6" ht="26.5" customHeight="1" x14ac:dyDescent="0.25">
      <c r="A20" s="150" t="s">
        <v>206</v>
      </c>
      <c r="B20" s="18">
        <v>594925</v>
      </c>
      <c r="C20" s="18">
        <v>673678</v>
      </c>
      <c r="D20" s="8">
        <f t="shared" si="0"/>
        <v>13.2</v>
      </c>
    </row>
    <row r="21" spans="1:6" ht="26.5" customHeight="1" x14ac:dyDescent="0.25">
      <c r="A21" s="106" t="s">
        <v>153</v>
      </c>
      <c r="B21" s="18">
        <v>19702</v>
      </c>
      <c r="C21" s="18">
        <v>99156</v>
      </c>
      <c r="D21" s="8">
        <f t="shared" si="0"/>
        <v>403.3</v>
      </c>
    </row>
    <row r="22" spans="1:6" ht="26.5" customHeight="1" x14ac:dyDescent="0.25">
      <c r="A22" s="32" t="s">
        <v>154</v>
      </c>
      <c r="B22" s="18">
        <v>74428</v>
      </c>
      <c r="C22" s="18">
        <v>58897</v>
      </c>
      <c r="D22" s="8">
        <f t="shared" si="0"/>
        <v>-20.9</v>
      </c>
    </row>
    <row r="23" spans="1:6" ht="26.5" customHeight="1" x14ac:dyDescent="0.25">
      <c r="A23" s="32" t="s">
        <v>155</v>
      </c>
      <c r="B23" s="18">
        <v>330700</v>
      </c>
      <c r="C23" s="18">
        <v>471200</v>
      </c>
      <c r="D23" s="8">
        <f t="shared" si="0"/>
        <v>42.5</v>
      </c>
    </row>
    <row r="24" spans="1:6" ht="26.5" customHeight="1" x14ac:dyDescent="0.25">
      <c r="A24" s="21" t="s">
        <v>156</v>
      </c>
      <c r="B24" s="9">
        <v>2776570</v>
      </c>
      <c r="C24" s="9">
        <v>3231336</v>
      </c>
      <c r="D24" s="8">
        <f t="shared" si="0"/>
        <v>16.399999999999999</v>
      </c>
    </row>
    <row r="25" spans="1:6" ht="26.5" customHeight="1" x14ac:dyDescent="0.25">
      <c r="A25" s="117" t="s">
        <v>207</v>
      </c>
      <c r="B25" s="9">
        <v>220161</v>
      </c>
      <c r="C25" s="9">
        <v>258841</v>
      </c>
      <c r="D25" s="8">
        <f t="shared" si="0"/>
        <v>17.600000000000001</v>
      </c>
    </row>
    <row r="26" spans="1:6" ht="26.5" customHeight="1" x14ac:dyDescent="0.25">
      <c r="A26" s="117" t="s">
        <v>208</v>
      </c>
      <c r="B26" s="9">
        <v>564909</v>
      </c>
      <c r="C26" s="9">
        <v>1004823</v>
      </c>
      <c r="D26" s="8">
        <f t="shared" si="0"/>
        <v>77.900000000000006</v>
      </c>
    </row>
    <row r="27" spans="1:6" ht="26.5" customHeight="1" x14ac:dyDescent="0.25">
      <c r="A27" s="117" t="s">
        <v>158</v>
      </c>
      <c r="B27" s="18">
        <v>114132</v>
      </c>
      <c r="C27" s="18">
        <v>264518</v>
      </c>
      <c r="D27" s="8">
        <f t="shared" si="0"/>
        <v>131.80000000000001</v>
      </c>
    </row>
    <row r="28" spans="1:6" ht="26.5" customHeight="1" x14ac:dyDescent="0.25">
      <c r="A28" s="36" t="s">
        <v>157</v>
      </c>
      <c r="B28" s="9">
        <v>11591866</v>
      </c>
      <c r="C28" s="9">
        <v>12311806</v>
      </c>
      <c r="D28" s="8">
        <f t="shared" si="0"/>
        <v>6.2</v>
      </c>
      <c r="F28" s="120"/>
    </row>
    <row r="29" spans="1:6" ht="26.5" customHeight="1" x14ac:dyDescent="0.25">
      <c r="A29" s="36"/>
      <c r="B29" s="107"/>
      <c r="C29" s="9"/>
      <c r="D29" s="8"/>
      <c r="F29" s="120"/>
    </row>
    <row r="30" spans="1:6" ht="26.5" customHeight="1" x14ac:dyDescent="0.25">
      <c r="A30" s="17" t="s">
        <v>51</v>
      </c>
      <c r="B30" s="58">
        <f>SUM(B4,B10,B28)</f>
        <v>21215187</v>
      </c>
      <c r="C30" s="58">
        <f>SUM(C4,C10,C28)</f>
        <v>24745264</v>
      </c>
      <c r="D30" s="40">
        <f t="shared" ref="D30" si="1">IF(B30=0,0,(C30/B30-1)*100)</f>
        <v>16.600000000000001</v>
      </c>
      <c r="F30" s="116"/>
    </row>
    <row r="31" spans="1:6" ht="36.700000000000003" customHeight="1" x14ac:dyDescent="0.25"/>
    <row r="32" spans="1:6" x14ac:dyDescent="0.25">
      <c r="C32" s="10"/>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row r="184" spans="1:1" x14ac:dyDescent="0.25">
      <c r="A184" s="3"/>
    </row>
    <row r="185" spans="1:1" x14ac:dyDescent="0.25">
      <c r="A185" s="3"/>
    </row>
    <row r="186" spans="1:1" x14ac:dyDescent="0.25">
      <c r="A186" s="3"/>
    </row>
  </sheetData>
  <mergeCells count="2">
    <mergeCell ref="A2:D2"/>
    <mergeCell ref="A1:D1"/>
  </mergeCells>
  <phoneticPr fontId="3" type="noConversion"/>
  <printOptions horizontalCentered="1" verticalCentered="1"/>
  <pageMargins left="0.56999999999999995" right="0.45" top="0.77" bottom="0.53" header="0.51181102362204722" footer="0.24"/>
  <pageSetup paperSize="9" orientation="portrait" r:id="rId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showGridLines="0" showZeros="0" zoomScaleNormal="100" workbookViewId="0">
      <selection activeCell="C32" sqref="C32"/>
    </sheetView>
  </sheetViews>
  <sheetFormatPr defaultRowHeight="16.3" x14ac:dyDescent="0.25"/>
  <cols>
    <col min="1" max="1" width="33.77734375" customWidth="1"/>
    <col min="2" max="4" width="14.77734375" customWidth="1"/>
    <col min="6" max="6" width="10.44140625" bestFit="1" customWidth="1"/>
  </cols>
  <sheetData>
    <row r="1" spans="1:6" ht="26.35" customHeight="1" x14ac:dyDescent="0.25">
      <c r="A1" s="218" t="s">
        <v>639</v>
      </c>
      <c r="B1" s="218"/>
      <c r="C1" s="218"/>
      <c r="D1" s="218"/>
    </row>
    <row r="2" spans="1:6" ht="19.55" customHeight="1" x14ac:dyDescent="0.25">
      <c r="A2" s="223" t="s">
        <v>38</v>
      </c>
      <c r="B2" s="223"/>
      <c r="C2" s="223"/>
      <c r="D2" s="223"/>
    </row>
    <row r="3" spans="1:6" ht="55.05" customHeight="1" x14ac:dyDescent="0.25">
      <c r="A3" s="1" t="s">
        <v>39</v>
      </c>
      <c r="B3" s="108" t="s">
        <v>1054</v>
      </c>
      <c r="C3" s="109" t="s">
        <v>1052</v>
      </c>
      <c r="D3" s="2" t="s">
        <v>67</v>
      </c>
    </row>
    <row r="4" spans="1:6" ht="28.55" customHeight="1" x14ac:dyDescent="0.25">
      <c r="A4" s="3" t="s">
        <v>75</v>
      </c>
      <c r="B4" s="7">
        <v>4007781</v>
      </c>
      <c r="C4" s="7">
        <v>4582753</v>
      </c>
      <c r="D4" s="66">
        <f>IF(B4=0,0,(C4/B4-1)*100)</f>
        <v>14.3</v>
      </c>
      <c r="F4" s="10"/>
    </row>
    <row r="5" spans="1:6" ht="28.55" customHeight="1" x14ac:dyDescent="0.25">
      <c r="A5" s="3" t="s">
        <v>53</v>
      </c>
      <c r="B5" s="7">
        <v>874499</v>
      </c>
      <c r="C5" s="7">
        <v>1004860</v>
      </c>
      <c r="D5" s="66">
        <f t="shared" ref="D5:D22" si="0">IF(B5=0,0,(C5/B5-1)*100)</f>
        <v>14.9</v>
      </c>
      <c r="F5" s="10"/>
    </row>
    <row r="6" spans="1:6" ht="28.55" customHeight="1" x14ac:dyDescent="0.25">
      <c r="A6" s="3" t="s">
        <v>54</v>
      </c>
      <c r="B6" s="7">
        <v>883889</v>
      </c>
      <c r="C6" s="7">
        <v>889193</v>
      </c>
      <c r="D6" s="66">
        <f t="shared" si="0"/>
        <v>0.6</v>
      </c>
      <c r="F6" s="10"/>
    </row>
    <row r="7" spans="1:6" ht="28.55" customHeight="1" x14ac:dyDescent="0.25">
      <c r="A7" s="3" t="s">
        <v>55</v>
      </c>
      <c r="B7" s="7">
        <v>454632</v>
      </c>
      <c r="C7" s="7">
        <v>478452</v>
      </c>
      <c r="D7" s="66">
        <f t="shared" si="0"/>
        <v>5.2</v>
      </c>
      <c r="F7" s="10"/>
    </row>
    <row r="8" spans="1:6" ht="28.55" customHeight="1" x14ac:dyDescent="0.25">
      <c r="A8" s="3" t="s">
        <v>56</v>
      </c>
      <c r="B8" s="7">
        <v>339737</v>
      </c>
      <c r="C8" s="7">
        <v>350658</v>
      </c>
      <c r="D8" s="66">
        <f t="shared" si="0"/>
        <v>3.2</v>
      </c>
      <c r="F8" s="10"/>
    </row>
    <row r="9" spans="1:6" ht="28.55" customHeight="1" x14ac:dyDescent="0.25">
      <c r="A9" s="3" t="s">
        <v>57</v>
      </c>
      <c r="B9" s="7">
        <v>216304</v>
      </c>
      <c r="C9" s="7">
        <v>238065</v>
      </c>
      <c r="D9" s="66">
        <f t="shared" si="0"/>
        <v>10.1</v>
      </c>
      <c r="F9" s="10"/>
    </row>
    <row r="10" spans="1:6" ht="28.55" customHeight="1" x14ac:dyDescent="0.25">
      <c r="A10" s="3" t="s">
        <v>76</v>
      </c>
      <c r="B10" s="7">
        <v>1339619</v>
      </c>
      <c r="C10" s="7">
        <v>1358030</v>
      </c>
      <c r="D10" s="66">
        <f t="shared" si="0"/>
        <v>1.4</v>
      </c>
      <c r="F10" s="10"/>
    </row>
    <row r="11" spans="1:6" ht="28.55" customHeight="1" x14ac:dyDescent="0.25">
      <c r="A11" s="3" t="s">
        <v>58</v>
      </c>
      <c r="B11" s="7">
        <v>806606</v>
      </c>
      <c r="C11" s="7">
        <v>829907</v>
      </c>
      <c r="D11" s="66">
        <f t="shared" si="0"/>
        <v>2.9</v>
      </c>
      <c r="F11" s="10"/>
    </row>
    <row r="12" spans="1:6" ht="28.55" customHeight="1" x14ac:dyDescent="0.25">
      <c r="A12" s="3" t="s">
        <v>59</v>
      </c>
      <c r="B12" s="7">
        <v>939721</v>
      </c>
      <c r="C12" s="7">
        <v>1088800</v>
      </c>
      <c r="D12" s="66">
        <f t="shared" si="0"/>
        <v>15.9</v>
      </c>
      <c r="F12" s="10"/>
    </row>
    <row r="13" spans="1:6" ht="28.55" customHeight="1" x14ac:dyDescent="0.25">
      <c r="A13" s="3" t="s">
        <v>60</v>
      </c>
      <c r="B13" s="7">
        <v>126383</v>
      </c>
      <c r="C13" s="7">
        <v>139054</v>
      </c>
      <c r="D13" s="66">
        <f t="shared" si="0"/>
        <v>10</v>
      </c>
      <c r="F13" s="10"/>
    </row>
    <row r="14" spans="1:6" ht="28.55" customHeight="1" x14ac:dyDescent="0.25">
      <c r="A14" s="3" t="s">
        <v>61</v>
      </c>
      <c r="B14" s="7">
        <v>581559</v>
      </c>
      <c r="C14" s="7">
        <v>563608</v>
      </c>
      <c r="D14" s="66">
        <f t="shared" si="0"/>
        <v>-3.1</v>
      </c>
      <c r="F14" s="10"/>
    </row>
    <row r="15" spans="1:6" ht="28.55" customHeight="1" x14ac:dyDescent="0.25">
      <c r="A15" s="3" t="s">
        <v>62</v>
      </c>
      <c r="B15" s="7">
        <v>262568</v>
      </c>
      <c r="C15" s="7">
        <v>279498</v>
      </c>
      <c r="D15" s="66">
        <f t="shared" si="0"/>
        <v>6.4</v>
      </c>
      <c r="F15" s="10"/>
    </row>
    <row r="16" spans="1:6" ht="28.55" customHeight="1" x14ac:dyDescent="0.25">
      <c r="A16" s="3" t="s">
        <v>159</v>
      </c>
      <c r="B16" s="7">
        <v>361769</v>
      </c>
      <c r="C16" s="7">
        <v>419208</v>
      </c>
      <c r="D16" s="66">
        <f t="shared" si="0"/>
        <v>15.9</v>
      </c>
      <c r="F16" s="10"/>
    </row>
    <row r="17" spans="1:6" ht="28.55" customHeight="1" x14ac:dyDescent="0.25">
      <c r="A17" s="3" t="s">
        <v>197</v>
      </c>
      <c r="B17" s="7">
        <v>498088</v>
      </c>
      <c r="C17" s="7">
        <v>466679</v>
      </c>
      <c r="D17" s="66">
        <f t="shared" si="0"/>
        <v>-6.3</v>
      </c>
      <c r="F17" s="10"/>
    </row>
    <row r="18" spans="1:6" ht="28.55" customHeight="1" x14ac:dyDescent="0.25">
      <c r="A18" s="3"/>
      <c r="B18" s="7"/>
      <c r="C18" s="7"/>
      <c r="D18" s="66">
        <f t="shared" si="0"/>
        <v>0</v>
      </c>
      <c r="F18" s="10"/>
    </row>
    <row r="19" spans="1:6" ht="28.55" customHeight="1" x14ac:dyDescent="0.25">
      <c r="A19" s="3"/>
      <c r="B19" s="7"/>
      <c r="C19" s="7"/>
      <c r="D19" s="66">
        <f t="shared" si="0"/>
        <v>0</v>
      </c>
      <c r="F19" s="10"/>
    </row>
    <row r="20" spans="1:6" ht="28.55" customHeight="1" x14ac:dyDescent="0.25">
      <c r="A20" s="3"/>
      <c r="B20" s="7"/>
      <c r="C20" s="7"/>
      <c r="D20" s="66">
        <f t="shared" si="0"/>
        <v>0</v>
      </c>
      <c r="F20" s="10"/>
    </row>
    <row r="21" spans="1:6" ht="28.55" customHeight="1" x14ac:dyDescent="0.25">
      <c r="A21" s="3"/>
      <c r="B21" s="67"/>
      <c r="C21" s="7"/>
      <c r="D21" s="66">
        <f t="shared" si="0"/>
        <v>0</v>
      </c>
      <c r="F21" s="10"/>
    </row>
    <row r="22" spans="1:6" ht="28.55" customHeight="1" x14ac:dyDescent="0.25">
      <c r="A22" s="110"/>
      <c r="B22" s="67"/>
      <c r="C22" s="7"/>
      <c r="D22" s="66">
        <f t="shared" si="0"/>
        <v>0</v>
      </c>
      <c r="F22" s="10"/>
    </row>
    <row r="23" spans="1:6" ht="28.55" customHeight="1" x14ac:dyDescent="0.25">
      <c r="A23" s="110"/>
      <c r="B23" s="67"/>
      <c r="C23" s="7"/>
      <c r="D23" s="171"/>
      <c r="F23" s="10"/>
    </row>
    <row r="24" spans="1:6" ht="28.55" customHeight="1" x14ac:dyDescent="0.25">
      <c r="A24" s="110"/>
      <c r="B24" s="170"/>
      <c r="C24" s="154"/>
      <c r="D24" s="171"/>
      <c r="F24" s="10"/>
    </row>
    <row r="25" spans="1:6" ht="28.55" customHeight="1" x14ac:dyDescent="0.25">
      <c r="A25" s="110"/>
      <c r="B25" s="170"/>
      <c r="C25" s="154"/>
      <c r="D25" s="171"/>
      <c r="F25" s="10"/>
    </row>
    <row r="26" spans="1:6" ht="28.55" customHeight="1" x14ac:dyDescent="0.25">
      <c r="A26" s="17" t="s">
        <v>141</v>
      </c>
      <c r="B26" s="65">
        <f>SUM(B4:B23)</f>
        <v>11693155</v>
      </c>
      <c r="C26" s="65">
        <f>SUM(C4:C23)</f>
        <v>12688765</v>
      </c>
      <c r="D26" s="68">
        <f t="shared" ref="D26" si="1">IF(B26=0,0,(C26/B26-1)*100)</f>
        <v>8.5</v>
      </c>
      <c r="F26" s="10"/>
    </row>
    <row r="27" spans="1:6" ht="48.9" customHeight="1" x14ac:dyDescent="0.25">
      <c r="A27" s="220" t="s">
        <v>1046</v>
      </c>
      <c r="B27" s="220"/>
      <c r="C27" s="220"/>
      <c r="D27" s="220"/>
    </row>
    <row r="29" spans="1:6" x14ac:dyDescent="0.25">
      <c r="A29" s="176"/>
      <c r="B29" s="177"/>
      <c r="C29" s="177"/>
      <c r="D29" s="178"/>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sheetData>
  <mergeCells count="3">
    <mergeCell ref="A1:D1"/>
    <mergeCell ref="A2:D2"/>
    <mergeCell ref="A27:D27"/>
  </mergeCells>
  <phoneticPr fontId="3" type="noConversion"/>
  <printOptions horizontalCentered="1" verticalCentered="1"/>
  <pageMargins left="0.73" right="0.48" top="0.78740157480314965" bottom="0.53" header="0.51181102362204722" footer="0.24"/>
  <pageSetup paperSize="9" orientation="portrait"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showGridLines="0" showZeros="0" topLeftCell="A22" zoomScaleNormal="100" workbookViewId="0">
      <selection activeCell="B24" sqref="B24"/>
    </sheetView>
  </sheetViews>
  <sheetFormatPr defaultRowHeight="16.3" x14ac:dyDescent="0.25"/>
  <cols>
    <col min="1" max="1" width="33.77734375" customWidth="1"/>
    <col min="2" max="4" width="14.77734375" customWidth="1"/>
    <col min="7" max="7" width="13.88671875" bestFit="1" customWidth="1"/>
    <col min="9" max="9" width="11.109375" customWidth="1"/>
  </cols>
  <sheetData>
    <row r="1" spans="1:8" ht="26.35" customHeight="1" x14ac:dyDescent="0.25">
      <c r="A1" s="218" t="s">
        <v>640</v>
      </c>
      <c r="B1" s="218"/>
      <c r="C1" s="218"/>
      <c r="D1" s="218"/>
    </row>
    <row r="2" spans="1:8" ht="19.55" customHeight="1" x14ac:dyDescent="0.25">
      <c r="A2" s="219" t="s">
        <v>38</v>
      </c>
      <c r="B2" s="219"/>
      <c r="C2" s="219"/>
      <c r="D2" s="219"/>
    </row>
    <row r="3" spans="1:8" ht="55.05" customHeight="1" x14ac:dyDescent="0.25">
      <c r="A3" s="1" t="s">
        <v>39</v>
      </c>
      <c r="B3" s="108" t="s">
        <v>1054</v>
      </c>
      <c r="C3" s="109" t="s">
        <v>1052</v>
      </c>
      <c r="D3" s="2" t="s">
        <v>67</v>
      </c>
      <c r="H3" s="151"/>
    </row>
    <row r="4" spans="1:8" ht="27.7" customHeight="1" x14ac:dyDescent="0.25">
      <c r="A4" s="3" t="s">
        <v>75</v>
      </c>
      <c r="B4" s="67">
        <v>4585812</v>
      </c>
      <c r="C4" s="7">
        <v>6597858</v>
      </c>
      <c r="D4" s="66">
        <f>IF(B4=0,0,(C4/B4-1)*100)</f>
        <v>43.9</v>
      </c>
    </row>
    <row r="5" spans="1:8" ht="27.7" customHeight="1" x14ac:dyDescent="0.25">
      <c r="A5" s="3" t="s">
        <v>53</v>
      </c>
      <c r="B5" s="67">
        <v>1112898</v>
      </c>
      <c r="C5" s="7">
        <v>1319756</v>
      </c>
      <c r="D5" s="66">
        <f t="shared" ref="D5:D22" si="0">IF(B5=0,0,(C5/B5-1)*100)</f>
        <v>18.600000000000001</v>
      </c>
    </row>
    <row r="6" spans="1:8" ht="27.7" customHeight="1" x14ac:dyDescent="0.25">
      <c r="A6" s="3" t="s">
        <v>54</v>
      </c>
      <c r="B6" s="67">
        <v>3407566</v>
      </c>
      <c r="C6" s="7">
        <v>3417435</v>
      </c>
      <c r="D6" s="66">
        <f t="shared" si="0"/>
        <v>0.3</v>
      </c>
    </row>
    <row r="7" spans="1:8" ht="27.7" customHeight="1" x14ac:dyDescent="0.25">
      <c r="A7" s="3" t="s">
        <v>55</v>
      </c>
      <c r="B7" s="67">
        <v>1713511</v>
      </c>
      <c r="C7" s="7">
        <v>1772230</v>
      </c>
      <c r="D7" s="66">
        <f t="shared" si="0"/>
        <v>3.4</v>
      </c>
    </row>
    <row r="8" spans="1:8" ht="27.7" customHeight="1" x14ac:dyDescent="0.25">
      <c r="A8" s="3" t="s">
        <v>56</v>
      </c>
      <c r="B8" s="67">
        <v>1761241</v>
      </c>
      <c r="C8" s="7">
        <v>1665912</v>
      </c>
      <c r="D8" s="66">
        <f t="shared" si="0"/>
        <v>-5.4</v>
      </c>
    </row>
    <row r="9" spans="1:8" ht="27.7" customHeight="1" x14ac:dyDescent="0.25">
      <c r="A9" s="3" t="s">
        <v>57</v>
      </c>
      <c r="B9" s="67">
        <v>1064093</v>
      </c>
      <c r="C9" s="7">
        <v>1059003</v>
      </c>
      <c r="D9" s="66">
        <f t="shared" si="0"/>
        <v>-0.5</v>
      </c>
    </row>
    <row r="10" spans="1:8" ht="27.7" customHeight="1" x14ac:dyDescent="0.25">
      <c r="A10" s="3" t="s">
        <v>76</v>
      </c>
      <c r="B10" s="67">
        <v>2623069</v>
      </c>
      <c r="C10" s="7">
        <v>2634816</v>
      </c>
      <c r="D10" s="66">
        <f t="shared" si="0"/>
        <v>0.4</v>
      </c>
    </row>
    <row r="11" spans="1:8" ht="27.7" customHeight="1" x14ac:dyDescent="0.25">
      <c r="A11" s="3" t="s">
        <v>58</v>
      </c>
      <c r="B11" s="67">
        <v>2448628</v>
      </c>
      <c r="C11" s="7">
        <v>2383612</v>
      </c>
      <c r="D11" s="66">
        <f t="shared" si="0"/>
        <v>-2.7</v>
      </c>
    </row>
    <row r="12" spans="1:8" ht="27.7" customHeight="1" x14ac:dyDescent="0.25">
      <c r="A12" s="3" t="s">
        <v>59</v>
      </c>
      <c r="B12" s="67">
        <v>3543943</v>
      </c>
      <c r="C12" s="7">
        <v>4098199</v>
      </c>
      <c r="D12" s="66">
        <f t="shared" si="0"/>
        <v>15.6</v>
      </c>
    </row>
    <row r="13" spans="1:8" ht="27.7" customHeight="1" x14ac:dyDescent="0.25">
      <c r="A13" s="3" t="s">
        <v>60</v>
      </c>
      <c r="B13" s="67">
        <v>1433515</v>
      </c>
      <c r="C13" s="7">
        <v>1805186</v>
      </c>
      <c r="D13" s="66">
        <f t="shared" si="0"/>
        <v>25.9</v>
      </c>
    </row>
    <row r="14" spans="1:8" ht="27.7" customHeight="1" x14ac:dyDescent="0.25">
      <c r="A14" s="3" t="s">
        <v>61</v>
      </c>
      <c r="B14" s="67">
        <v>6029633</v>
      </c>
      <c r="C14" s="7">
        <v>6720963</v>
      </c>
      <c r="D14" s="66">
        <f t="shared" si="0"/>
        <v>11.5</v>
      </c>
    </row>
    <row r="15" spans="1:8" ht="27.7" customHeight="1" x14ac:dyDescent="0.25">
      <c r="A15" s="3" t="s">
        <v>62</v>
      </c>
      <c r="B15" s="67">
        <v>3639304</v>
      </c>
      <c r="C15" s="7">
        <v>4405521</v>
      </c>
      <c r="D15" s="66">
        <f t="shared" si="0"/>
        <v>21.1</v>
      </c>
    </row>
    <row r="16" spans="1:8" ht="27.7" customHeight="1" x14ac:dyDescent="0.25">
      <c r="A16" s="3" t="s">
        <v>159</v>
      </c>
      <c r="B16" s="67">
        <v>885991</v>
      </c>
      <c r="C16" s="7">
        <v>1102887</v>
      </c>
      <c r="D16" s="66">
        <f t="shared" si="0"/>
        <v>24.5</v>
      </c>
    </row>
    <row r="17" spans="1:4" ht="27.7" customHeight="1" x14ac:dyDescent="0.25">
      <c r="A17" s="3" t="s">
        <v>196</v>
      </c>
      <c r="B17" s="67">
        <v>1175201</v>
      </c>
      <c r="C17" s="7">
        <v>1071431</v>
      </c>
      <c r="D17" s="66">
        <f t="shared" si="0"/>
        <v>-8.8000000000000007</v>
      </c>
    </row>
    <row r="18" spans="1:4" ht="27.7" customHeight="1" x14ac:dyDescent="0.25">
      <c r="A18" s="3"/>
      <c r="B18" s="67"/>
      <c r="C18" s="7"/>
      <c r="D18" s="66">
        <f t="shared" si="0"/>
        <v>0</v>
      </c>
    </row>
    <row r="19" spans="1:4" ht="27.7" customHeight="1" x14ac:dyDescent="0.25">
      <c r="A19" s="3"/>
      <c r="B19" s="67"/>
      <c r="C19" s="7"/>
      <c r="D19" s="66">
        <f t="shared" si="0"/>
        <v>0</v>
      </c>
    </row>
    <row r="20" spans="1:4" ht="27.7" customHeight="1" x14ac:dyDescent="0.25">
      <c r="A20" s="3"/>
      <c r="B20" s="67"/>
      <c r="C20" s="7"/>
      <c r="D20" s="66">
        <f t="shared" si="0"/>
        <v>0</v>
      </c>
    </row>
    <row r="21" spans="1:4" ht="27.7" customHeight="1" x14ac:dyDescent="0.25">
      <c r="A21" s="3"/>
      <c r="B21" s="67"/>
      <c r="C21" s="7"/>
      <c r="D21" s="66">
        <f t="shared" si="0"/>
        <v>0</v>
      </c>
    </row>
    <row r="22" spans="1:4" ht="27.7" customHeight="1" x14ac:dyDescent="0.25">
      <c r="A22" s="110"/>
      <c r="B22" s="67"/>
      <c r="C22" s="7"/>
      <c r="D22" s="66">
        <f t="shared" si="0"/>
        <v>0</v>
      </c>
    </row>
    <row r="23" spans="1:4" ht="27.7" customHeight="1" x14ac:dyDescent="0.25">
      <c r="A23" s="110"/>
      <c r="B23" s="170"/>
      <c r="C23" s="154"/>
      <c r="D23" s="171"/>
    </row>
    <row r="24" spans="1:4" ht="27.7" customHeight="1" x14ac:dyDescent="0.25">
      <c r="A24" s="110"/>
      <c r="B24" s="170"/>
      <c r="C24" s="154"/>
      <c r="D24" s="171"/>
    </row>
    <row r="25" spans="1:4" ht="27.7" customHeight="1" x14ac:dyDescent="0.25">
      <c r="A25" s="3"/>
      <c r="B25" s="67"/>
      <c r="C25" s="7"/>
      <c r="D25" s="66">
        <f t="shared" ref="D25" si="1">IF(B25=0,0,(C25/B25-1)*100)</f>
        <v>0</v>
      </c>
    </row>
    <row r="26" spans="1:4" ht="27.7" customHeight="1" x14ac:dyDescent="0.25">
      <c r="A26" s="3"/>
      <c r="B26" s="170"/>
      <c r="C26" s="154"/>
      <c r="D26" s="171"/>
    </row>
    <row r="27" spans="1:4" ht="27.7" customHeight="1" x14ac:dyDescent="0.25">
      <c r="A27" s="3"/>
      <c r="B27" s="170"/>
      <c r="C27" s="154"/>
      <c r="D27" s="171"/>
    </row>
    <row r="28" spans="1:4" ht="27.7" customHeight="1" x14ac:dyDescent="0.25">
      <c r="A28" s="17" t="s">
        <v>142</v>
      </c>
      <c r="B28" s="69">
        <f>SUM(B4:B25)</f>
        <v>35424405</v>
      </c>
      <c r="C28" s="69">
        <f>SUM(C4:C25)</f>
        <v>40054809</v>
      </c>
      <c r="D28" s="68">
        <f t="shared" ref="D28" si="2">IF(B28=0,0,(C28/B28-1)*100)</f>
        <v>13.1</v>
      </c>
    </row>
    <row r="29" spans="1:4" ht="37.4" customHeight="1" x14ac:dyDescent="0.25">
      <c r="A29" s="220" t="s">
        <v>1048</v>
      </c>
      <c r="B29" s="220"/>
      <c r="C29" s="220"/>
      <c r="D29" s="220"/>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row r="183" spans="1:1" x14ac:dyDescent="0.25">
      <c r="A183" s="3"/>
    </row>
  </sheetData>
  <mergeCells count="3">
    <mergeCell ref="A1:D1"/>
    <mergeCell ref="A2:D2"/>
    <mergeCell ref="A29:D29"/>
  </mergeCells>
  <phoneticPr fontId="3" type="noConversion"/>
  <printOptions horizontalCentered="1" verticalCentered="1"/>
  <pageMargins left="0.74803149606299213" right="0.74803149606299213" top="0.78740157480314965" bottom="0.51181102362204722" header="0.51181102362204722" footer="0.24"/>
  <pageSetup paperSize="9" orientation="portrait"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18</vt:i4>
      </vt:variant>
    </vt:vector>
  </HeadingPairs>
  <TitlesOfParts>
    <vt:vector size="35" baseType="lpstr">
      <vt:lpstr>封皮</vt:lpstr>
      <vt:lpstr>目录</vt:lpstr>
      <vt:lpstr>表一—全区收入</vt:lpstr>
      <vt:lpstr>表二—全区支出</vt:lpstr>
      <vt:lpstr>表三—本级收入</vt:lpstr>
      <vt:lpstr>表四—本级支出</vt:lpstr>
      <vt:lpstr>表五—对下补助</vt:lpstr>
      <vt:lpstr>表六-各地收入 </vt:lpstr>
      <vt:lpstr>表七-各地支出</vt:lpstr>
      <vt:lpstr>表八—全区收入</vt:lpstr>
      <vt:lpstr>表九—全区支出</vt:lpstr>
      <vt:lpstr>表十—本级收入</vt:lpstr>
      <vt:lpstr>表十一—本级支出</vt:lpstr>
      <vt:lpstr>表十二—政府支出经济分类</vt:lpstr>
      <vt:lpstr>表十三—对下补助</vt:lpstr>
      <vt:lpstr>表十四—对下补助分地区、项目</vt:lpstr>
      <vt:lpstr>表十五一明细表</vt:lpstr>
      <vt:lpstr>表八—全区收入!Print_Area</vt:lpstr>
      <vt:lpstr>表二—全区支出!Print_Area</vt:lpstr>
      <vt:lpstr>表九—全区支出!Print_Area</vt:lpstr>
      <vt:lpstr>'表六-各地收入 '!Print_Area</vt:lpstr>
      <vt:lpstr>'表七-各地支出'!Print_Area</vt:lpstr>
      <vt:lpstr>表三—本级收入!Print_Area</vt:lpstr>
      <vt:lpstr>表十—本级收入!Print_Area</vt:lpstr>
      <vt:lpstr>表十二—政府支出经济分类!Print_Area</vt:lpstr>
      <vt:lpstr>表十三—对下补助!Print_Area</vt:lpstr>
      <vt:lpstr>表十四—对下补助分地区、项目!Print_Area</vt:lpstr>
      <vt:lpstr>表十五一明细表!Print_Area</vt:lpstr>
      <vt:lpstr>表十一—本级支出!Print_Area</vt:lpstr>
      <vt:lpstr>表四—本级支出!Print_Area</vt:lpstr>
      <vt:lpstr>表五—对下补助!Print_Area</vt:lpstr>
      <vt:lpstr>表一—全区收入!Print_Area</vt:lpstr>
      <vt:lpstr>表十二—政府支出经济分类!Print_Titles</vt:lpstr>
      <vt:lpstr>表十四—对下补助分地区、项目!Print_Titles</vt:lpstr>
      <vt:lpstr>表十五一明细表!Print_Titles</vt:lpstr>
    </vt:vector>
  </TitlesOfParts>
  <Company>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CurUserName</cp:lastModifiedBy>
  <cp:lastPrinted>2019-01-21T04:15:40Z</cp:lastPrinted>
  <dcterms:created xsi:type="dcterms:W3CDTF">2009-07-11T03:43:36Z</dcterms:created>
  <dcterms:modified xsi:type="dcterms:W3CDTF">2019-01-21T04:29:18Z</dcterms:modified>
</cp:coreProperties>
</file>