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3" l="1"/>
  <c r="M39" i="3" s="1"/>
  <c r="K39" i="3"/>
  <c r="J39" i="3"/>
  <c r="I39" i="3"/>
  <c r="G39" i="3"/>
  <c r="E39" i="3"/>
  <c r="C39" i="3"/>
  <c r="L38" i="3"/>
  <c r="M38" i="3" s="1"/>
  <c r="K38" i="3"/>
  <c r="J38" i="3"/>
  <c r="I38" i="3"/>
  <c r="G38" i="3"/>
  <c r="E38" i="3"/>
  <c r="C38" i="3"/>
  <c r="L37" i="3"/>
  <c r="M37" i="3" s="1"/>
  <c r="K37" i="3"/>
  <c r="J37" i="3"/>
  <c r="I37" i="3"/>
  <c r="G37" i="3"/>
  <c r="E37" i="3"/>
  <c r="C37" i="3"/>
  <c r="M36" i="3"/>
  <c r="L36" i="3"/>
  <c r="K36" i="3"/>
  <c r="J36" i="3"/>
  <c r="I36" i="3"/>
  <c r="G36" i="3"/>
  <c r="E36" i="3"/>
  <c r="C36" i="3"/>
  <c r="M35" i="3"/>
  <c r="L35" i="3"/>
  <c r="K35" i="3"/>
  <c r="J35" i="3"/>
  <c r="I35" i="3"/>
  <c r="G35" i="3"/>
  <c r="E35" i="3"/>
  <c r="C35" i="3"/>
  <c r="M34" i="3"/>
  <c r="L34" i="3"/>
  <c r="K34" i="3"/>
  <c r="J34" i="3"/>
  <c r="I34" i="3"/>
  <c r="G34" i="3"/>
  <c r="E34" i="3"/>
  <c r="C34" i="3"/>
  <c r="M33" i="3"/>
  <c r="L33" i="3"/>
  <c r="K33" i="3"/>
  <c r="J33" i="3"/>
  <c r="I33" i="3"/>
  <c r="G33" i="3"/>
  <c r="E33" i="3"/>
  <c r="C33" i="3"/>
  <c r="M32" i="3"/>
  <c r="L32" i="3"/>
  <c r="K32" i="3"/>
  <c r="J32" i="3"/>
  <c r="I32" i="3"/>
  <c r="G32" i="3"/>
  <c r="E32" i="3"/>
  <c r="C32" i="3"/>
  <c r="M31" i="3"/>
  <c r="L31" i="3"/>
  <c r="K31" i="3"/>
  <c r="J31" i="3"/>
  <c r="I31" i="3"/>
  <c r="G31" i="3"/>
  <c r="E31" i="3"/>
  <c r="C31" i="3"/>
  <c r="M30" i="3"/>
  <c r="L30" i="3"/>
  <c r="K30" i="3"/>
  <c r="J30" i="3"/>
  <c r="I30" i="3"/>
  <c r="G30" i="3"/>
  <c r="E30" i="3"/>
  <c r="C30" i="3"/>
  <c r="M29" i="3"/>
  <c r="L29" i="3"/>
  <c r="K29" i="3"/>
  <c r="J29" i="3"/>
  <c r="I29" i="3"/>
  <c r="G29" i="3"/>
  <c r="E29" i="3"/>
  <c r="C29" i="3"/>
  <c r="M28" i="3"/>
  <c r="L28" i="3"/>
  <c r="K28" i="3"/>
  <c r="J28" i="3"/>
  <c r="I28" i="3"/>
  <c r="G28" i="3"/>
  <c r="E28" i="3"/>
  <c r="C28" i="3"/>
  <c r="M27" i="3"/>
  <c r="L27" i="3"/>
  <c r="K27" i="3"/>
  <c r="J27" i="3"/>
  <c r="I27" i="3"/>
  <c r="G27" i="3"/>
  <c r="E27" i="3"/>
  <c r="C27" i="3"/>
  <c r="M26" i="3"/>
  <c r="L26" i="3"/>
  <c r="K26" i="3"/>
  <c r="J26" i="3"/>
  <c r="I26" i="3"/>
  <c r="G26" i="3"/>
  <c r="E26" i="3"/>
  <c r="C26" i="3"/>
  <c r="M25" i="3"/>
  <c r="L25" i="3"/>
  <c r="K25" i="3"/>
  <c r="J25" i="3"/>
  <c r="I25" i="3"/>
  <c r="G25" i="3"/>
  <c r="E25" i="3"/>
  <c r="C25" i="3"/>
  <c r="M24" i="3"/>
  <c r="L24" i="3"/>
  <c r="K24" i="3"/>
  <c r="J24" i="3"/>
  <c r="I24" i="3"/>
  <c r="G24" i="3"/>
  <c r="E24" i="3"/>
  <c r="C24" i="3"/>
  <c r="M23" i="3"/>
  <c r="L23" i="3"/>
  <c r="K23" i="3"/>
  <c r="J23" i="3"/>
  <c r="I23" i="3"/>
  <c r="G23" i="3"/>
  <c r="E23" i="3"/>
  <c r="C23" i="3"/>
  <c r="M22" i="3"/>
  <c r="L22" i="3"/>
  <c r="K22" i="3"/>
  <c r="J22" i="3"/>
  <c r="I22" i="3"/>
  <c r="G22" i="3"/>
  <c r="E22" i="3"/>
  <c r="C22" i="3"/>
  <c r="M21" i="3"/>
  <c r="L21" i="3"/>
  <c r="K21" i="3"/>
  <c r="J21" i="3"/>
  <c r="I21" i="3"/>
  <c r="G21" i="3"/>
  <c r="E21" i="3"/>
  <c r="C21" i="3"/>
  <c r="M20" i="3"/>
  <c r="L20" i="3"/>
  <c r="K20" i="3"/>
  <c r="J20" i="3"/>
  <c r="I20" i="3"/>
  <c r="G20" i="3"/>
  <c r="E20" i="3"/>
  <c r="C20" i="3"/>
  <c r="M19" i="3"/>
  <c r="L19" i="3"/>
  <c r="K19" i="3"/>
  <c r="J19" i="3"/>
  <c r="I19" i="3"/>
  <c r="G19" i="3"/>
  <c r="E19" i="3"/>
  <c r="C19" i="3"/>
  <c r="M18" i="3"/>
  <c r="L18" i="3"/>
  <c r="K18" i="3"/>
  <c r="J18" i="3"/>
  <c r="I18" i="3"/>
  <c r="G18" i="3"/>
  <c r="E18" i="3"/>
  <c r="C18" i="3"/>
  <c r="M17" i="3"/>
  <c r="L17" i="3"/>
  <c r="K17" i="3"/>
  <c r="J17" i="3"/>
  <c r="I17" i="3"/>
  <c r="G17" i="3"/>
  <c r="E17" i="3"/>
  <c r="C17" i="3"/>
  <c r="M16" i="3"/>
  <c r="L16" i="3"/>
  <c r="K16" i="3"/>
  <c r="J16" i="3"/>
  <c r="I16" i="3"/>
  <c r="G16" i="3"/>
  <c r="E16" i="3"/>
  <c r="C16" i="3"/>
  <c r="M15" i="3"/>
  <c r="L15" i="3"/>
  <c r="K15" i="3"/>
  <c r="J15" i="3"/>
  <c r="I15" i="3"/>
  <c r="G15" i="3"/>
  <c r="E15" i="3"/>
  <c r="C15" i="3"/>
  <c r="M14" i="3"/>
  <c r="L14" i="3"/>
  <c r="K14" i="3"/>
  <c r="J14" i="3"/>
  <c r="I14" i="3"/>
  <c r="G14" i="3"/>
  <c r="E14" i="3"/>
  <c r="C14" i="3"/>
  <c r="M13" i="3"/>
  <c r="L13" i="3"/>
  <c r="K13" i="3"/>
  <c r="J13" i="3"/>
  <c r="I13" i="3"/>
  <c r="G13" i="3"/>
  <c r="E13" i="3"/>
  <c r="C13" i="3"/>
  <c r="M12" i="3"/>
  <c r="L12" i="3"/>
  <c r="K12" i="3"/>
  <c r="J12" i="3"/>
  <c r="I12" i="3"/>
  <c r="G12" i="3"/>
  <c r="E12" i="3"/>
  <c r="C12" i="3"/>
  <c r="M11" i="3"/>
  <c r="L11" i="3"/>
  <c r="K11" i="3"/>
  <c r="J11" i="3"/>
  <c r="I11" i="3"/>
  <c r="G11" i="3"/>
  <c r="E11" i="3"/>
  <c r="C11" i="3"/>
  <c r="M10" i="3"/>
  <c r="L10" i="3"/>
  <c r="K10" i="3"/>
  <c r="J10" i="3"/>
  <c r="I10" i="3"/>
  <c r="G10" i="3"/>
  <c r="E10" i="3"/>
  <c r="C10" i="3"/>
  <c r="J9" i="3"/>
  <c r="K9" i="3" s="1"/>
  <c r="I9" i="3"/>
  <c r="G9" i="3"/>
  <c r="D9" i="3"/>
  <c r="L9" i="3" s="1"/>
  <c r="M9" i="3" s="1"/>
  <c r="C9" i="3"/>
  <c r="L8" i="3"/>
  <c r="M8" i="3" s="1"/>
  <c r="J8" i="3"/>
  <c r="K8" i="3" s="1"/>
  <c r="I8" i="3"/>
  <c r="G8" i="3"/>
  <c r="E8" i="3"/>
  <c r="C8" i="3"/>
  <c r="H21" i="2"/>
  <c r="G21" i="2"/>
  <c r="F21" i="2"/>
  <c r="D21" i="2"/>
  <c r="C21" i="2"/>
  <c r="B21" i="2"/>
  <c r="E21" i="2" s="1"/>
  <c r="G20" i="2"/>
  <c r="F20" i="2"/>
  <c r="H20" i="2" s="1"/>
  <c r="E20" i="2"/>
  <c r="C20" i="2"/>
  <c r="B20" i="2"/>
  <c r="D20" i="2" s="1"/>
  <c r="G19" i="2"/>
  <c r="F19" i="2"/>
  <c r="H19" i="2" s="1"/>
  <c r="C19" i="2"/>
  <c r="B19" i="2"/>
  <c r="E19" i="2" s="1"/>
  <c r="G18" i="2"/>
  <c r="H18" i="2" s="1"/>
  <c r="F18" i="2"/>
  <c r="E18" i="2"/>
  <c r="C18" i="2"/>
  <c r="D18" i="2" s="1"/>
  <c r="B18" i="2"/>
  <c r="H17" i="2"/>
  <c r="G17" i="2"/>
  <c r="F17" i="2"/>
  <c r="D17" i="2"/>
  <c r="C17" i="2"/>
  <c r="B17" i="2"/>
  <c r="E17" i="2" s="1"/>
  <c r="H15" i="2"/>
  <c r="E15" i="2"/>
  <c r="D15" i="2"/>
  <c r="H14" i="2"/>
  <c r="E14" i="2"/>
  <c r="D14" i="2"/>
  <c r="H13" i="2"/>
  <c r="E13" i="2"/>
  <c r="D13" i="2"/>
  <c r="H12" i="2"/>
  <c r="E12" i="2"/>
  <c r="D12" i="2"/>
  <c r="G11" i="2"/>
  <c r="F11" i="2"/>
  <c r="H11" i="2" s="1"/>
  <c r="C11" i="2"/>
  <c r="B11" i="2"/>
  <c r="E11" i="2" s="1"/>
  <c r="H10" i="2"/>
  <c r="E10" i="2"/>
  <c r="D10" i="2"/>
  <c r="H9" i="2"/>
  <c r="E9" i="2"/>
  <c r="D9" i="2"/>
  <c r="H8" i="2"/>
  <c r="E8" i="2"/>
  <c r="D8" i="2"/>
  <c r="H7" i="2"/>
  <c r="E7" i="2"/>
  <c r="D7" i="2"/>
  <c r="G6" i="2"/>
  <c r="G16" i="2" s="1"/>
  <c r="F6" i="2"/>
  <c r="F16" i="2" s="1"/>
  <c r="E6" i="2"/>
  <c r="C6" i="2"/>
  <c r="C16" i="2" s="1"/>
  <c r="B6" i="2"/>
  <c r="B16" i="2" s="1"/>
  <c r="E9" i="3" l="1"/>
  <c r="E16" i="2"/>
  <c r="D16" i="2"/>
  <c r="H16" i="2"/>
  <c r="D11" i="2"/>
  <c r="D19" i="2"/>
  <c r="D6" i="2"/>
  <c r="H6" i="2"/>
  <c r="N7" i="1"/>
  <c r="G7" i="1"/>
  <c r="F7" i="1"/>
  <c r="M7" i="1" l="1"/>
  <c r="L7" i="1"/>
  <c r="L6" i="1" l="1"/>
  <c r="K18" i="1" l="1"/>
  <c r="J18" i="1"/>
  <c r="I18" i="1"/>
  <c r="H18" i="1"/>
  <c r="E18" i="1"/>
  <c r="D18" i="1"/>
  <c r="C18" i="1"/>
  <c r="B18" i="1"/>
  <c r="L18" i="1"/>
  <c r="F6" i="1"/>
  <c r="N6" i="1" s="1"/>
  <c r="N18" i="1" s="1"/>
  <c r="M6" i="1" l="1"/>
  <c r="G6" i="1"/>
  <c r="F18" i="1"/>
</calcChain>
</file>

<file path=xl/sharedStrings.xml><?xml version="1.0" encoding="utf-8"?>
<sst xmlns="http://schemas.openxmlformats.org/spreadsheetml/2006/main" count="126" uniqueCount="101">
  <si>
    <t>附件1：</t>
    <phoneticPr fontId="3" type="noConversion"/>
  </si>
  <si>
    <r>
      <t xml:space="preserve"> </t>
    </r>
    <r>
      <rPr>
        <sz val="10"/>
        <rFont val="宋体"/>
        <family val="3"/>
        <charset val="134"/>
      </rPr>
      <t>单位：亿元</t>
    </r>
    <phoneticPr fontId="3" type="noConversion"/>
  </si>
  <si>
    <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份</t>
    </r>
    <phoneticPr fontId="3" type="noConversion"/>
  </si>
  <si>
    <t>福利彩票</t>
    <phoneticPr fontId="3" type="noConversion"/>
  </si>
  <si>
    <t xml:space="preserve">    体育彩票</t>
    <phoneticPr fontId="3" type="noConversion"/>
  </si>
  <si>
    <r>
      <t>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</si>
  <si>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乐透数字型</t>
    <phoneticPr fontId="3" type="noConversion"/>
  </si>
  <si>
    <t>即开型</t>
    <phoneticPr fontId="3" type="noConversion"/>
  </si>
  <si>
    <t>视频型</t>
    <phoneticPr fontId="3" type="noConversion"/>
  </si>
  <si>
    <t>基诺型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</si>
  <si>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</si>
  <si>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1至本月累计</t>
    <phoneticPr fontId="3" type="noConversion"/>
  </si>
  <si>
    <t>乐透数字型</t>
    <phoneticPr fontId="3" type="noConversion"/>
  </si>
  <si>
    <t>竞猜型</t>
    <phoneticPr fontId="3" type="noConversion"/>
  </si>
  <si>
    <t>即开型</t>
    <phoneticPr fontId="3" type="noConversion"/>
  </si>
  <si>
    <t>视频型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</si>
  <si>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</si>
  <si>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r>
      <t xml:space="preserve">1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</si>
  <si>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2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</si>
  <si>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3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</si>
  <si>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4    </t>
    </r>
    <r>
      <rPr>
        <sz val="10"/>
        <rFont val="宋体"/>
        <family val="3"/>
        <charset val="134"/>
      </rPr>
      <t>月</t>
    </r>
  </si>
  <si>
    <r>
      <t xml:space="preserve">5    </t>
    </r>
    <r>
      <rPr>
        <sz val="10"/>
        <rFont val="宋体"/>
        <family val="3"/>
        <charset val="134"/>
      </rPr>
      <t>月</t>
    </r>
  </si>
  <si>
    <r>
      <t xml:space="preserve">6    </t>
    </r>
    <r>
      <rPr>
        <sz val="10"/>
        <rFont val="宋体"/>
        <family val="3"/>
        <charset val="134"/>
      </rPr>
      <t>月</t>
    </r>
  </si>
  <si>
    <r>
      <t xml:space="preserve">7    </t>
    </r>
    <r>
      <rPr>
        <sz val="10"/>
        <rFont val="宋体"/>
        <family val="3"/>
        <charset val="134"/>
      </rPr>
      <t>月</t>
    </r>
  </si>
  <si>
    <r>
      <t xml:space="preserve">8    </t>
    </r>
    <r>
      <rPr>
        <sz val="10"/>
        <rFont val="宋体"/>
        <family val="3"/>
        <charset val="134"/>
      </rPr>
      <t>月</t>
    </r>
  </si>
  <si>
    <r>
      <t xml:space="preserve">9    </t>
    </r>
    <r>
      <rPr>
        <sz val="10"/>
        <rFont val="宋体"/>
        <family val="3"/>
        <charset val="134"/>
      </rPr>
      <t>月</t>
    </r>
  </si>
  <si>
    <r>
      <t xml:space="preserve">10    </t>
    </r>
    <r>
      <rPr>
        <sz val="10"/>
        <rFont val="宋体"/>
        <family val="3"/>
        <charset val="134"/>
      </rPr>
      <t>月</t>
    </r>
  </si>
  <si>
    <r>
      <t xml:space="preserve">11    </t>
    </r>
    <r>
      <rPr>
        <sz val="10"/>
        <rFont val="宋体"/>
        <family val="3"/>
        <charset val="134"/>
      </rPr>
      <t>月</t>
    </r>
  </si>
  <si>
    <r>
      <t xml:space="preserve">12    </t>
    </r>
    <r>
      <rPr>
        <sz val="10"/>
        <rFont val="宋体"/>
        <family val="3"/>
        <charset val="134"/>
      </rPr>
      <t>月</t>
    </r>
  </si>
  <si>
    <r>
      <t>总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</si>
  <si>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-</t>
    <phoneticPr fontId="3" type="noConversion"/>
  </si>
  <si>
    <t xml:space="preserve"> 单位：亿元</t>
  </si>
  <si>
    <t>附件2：</t>
    <phoneticPr fontId="3" type="noConversion"/>
  </si>
  <si>
    <t>类型</t>
    <phoneticPr fontId="3" type="noConversion"/>
  </si>
  <si>
    <t>本月</t>
    <phoneticPr fontId="3" type="noConversion"/>
  </si>
  <si>
    <t>本年累计</t>
    <phoneticPr fontId="3" type="noConversion"/>
  </si>
  <si>
    <t>本年销售额</t>
    <phoneticPr fontId="3" type="noConversion"/>
  </si>
  <si>
    <t>上年销售额</t>
    <phoneticPr fontId="3" type="noConversion"/>
  </si>
  <si>
    <t>同比增长(%)</t>
    <phoneticPr fontId="3" type="noConversion"/>
  </si>
  <si>
    <t>环比增长(%)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</si>
  <si>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一、福利彩票</t>
    </r>
    <phoneticPr fontId="3" type="noConversion"/>
  </si>
  <si>
    <t xml:space="preserve">    （一）乐透数字型</t>
    <phoneticPr fontId="3" type="noConversion"/>
  </si>
  <si>
    <t xml:space="preserve">    （二）即开型</t>
    <phoneticPr fontId="3" type="noConversion"/>
  </si>
  <si>
    <t xml:space="preserve">    （三）视频型</t>
    <phoneticPr fontId="3" type="noConversion"/>
  </si>
  <si>
    <t xml:space="preserve">    （四）基诺型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</si>
  <si>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二、体育彩票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</si>
  <si>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（二）竞猜型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</si>
  <si>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</si>
  <si>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</si>
  <si>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三、合计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</si>
  <si>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（二）竞猜型</t>
    </r>
    <phoneticPr fontId="3" type="noConversion"/>
  </si>
  <si>
    <t>销售额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</si>
  <si>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</si>
  <si>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</si>
  <si>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</si>
  <si>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</si>
  <si>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</si>
  <si>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</si>
  <si>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</si>
  <si>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</si>
  <si>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</si>
  <si>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</si>
  <si>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</si>
  <si>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</si>
  <si>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</si>
  <si>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</si>
  <si>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</si>
  <si>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</si>
  <si>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</si>
  <si>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</si>
  <si>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</si>
  <si>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</si>
  <si>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</si>
  <si>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</si>
  <si>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</si>
  <si>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</si>
  <si>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</si>
  <si>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</si>
  <si>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</si>
  <si>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</si>
  <si>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</si>
  <si>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</si>
  <si>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  <phoneticPr fontId="3" type="noConversion"/>
  </si>
  <si>
    <t>地区</t>
    <phoneticPr fontId="3" type="noConversion"/>
  </si>
  <si>
    <t>福利彩票</t>
    <phoneticPr fontId="3" type="noConversion"/>
  </si>
  <si>
    <t>体育彩票</t>
    <phoneticPr fontId="3" type="noConversion"/>
  </si>
  <si>
    <t>销售合计</t>
    <phoneticPr fontId="3" type="noConversion"/>
  </si>
  <si>
    <t>比上年同</t>
    <phoneticPr fontId="3" type="noConversion"/>
  </si>
  <si>
    <t>销售额</t>
    <phoneticPr fontId="3" type="noConversion"/>
  </si>
  <si>
    <t>期增长%</t>
    <phoneticPr fontId="3" type="noConversion"/>
  </si>
  <si>
    <t>北京</t>
    <phoneticPr fontId="3" type="noConversion"/>
  </si>
  <si>
    <r>
      <t>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2</t>
    </r>
    <r>
      <rPr>
        <sz val="16"/>
        <rFont val="黑体"/>
        <family val="3"/>
        <charset val="134"/>
      </rPr>
      <t>月全国彩票销售情况表</t>
    </r>
    <phoneticPr fontId="3" type="noConversion"/>
  </si>
  <si>
    <r>
      <t xml:space="preserve">  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2</t>
    </r>
    <r>
      <rPr>
        <sz val="16"/>
        <rFont val="黑体"/>
        <family val="3"/>
        <charset val="134"/>
      </rPr>
      <t>月全国各类型彩票销售情况表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</si>
  <si>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</si>
  <si>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</si>
  <si>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</si>
  <si>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</si>
  <si>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（五）基诺型</t>
    </r>
    <phoneticPr fontId="3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</si>
  <si>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3</t>
    </r>
    <phoneticPr fontId="3" type="noConversion"/>
  </si>
  <si>
    <t xml:space="preserve">      2019年2月全国各地区彩票销售情况表</t>
    <phoneticPr fontId="3" type="noConversion"/>
  </si>
  <si>
    <t>单位：万元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</si>
</sst>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0_);[Red]\(0.0000\)"/>
    <numFmt numFmtId="178" formatCode="0.0000"/>
    <numFmt numFmtId="179" formatCode="0.000000000_);[Red]\(0.000000000\)"/>
    <numFmt numFmtId="180" formatCode="0.0%"/>
    <numFmt numFmtId="181" formatCode="0.0_ "/>
  </numFmts>
  <fonts count="16" x14ac:knownFonts="1"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8" fontId="7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176" fontId="11" fillId="0" borderId="0" xfId="0" applyNumberFormat="1" applyFont="1" applyFill="1"/>
    <xf numFmtId="181" fontId="11" fillId="0" borderId="0" xfId="0" applyNumberFormat="1" applyFont="1" applyFill="1"/>
    <xf numFmtId="0" fontId="12" fillId="0" borderId="0" xfId="0" applyFont="1" applyFill="1" applyAlignment="1">
      <alignment horizontal="left"/>
    </xf>
    <xf numFmtId="176" fontId="12" fillId="0" borderId="0" xfId="0" applyNumberFormat="1" applyFont="1" applyFill="1" applyAlignment="1">
      <alignment horizontal="left"/>
    </xf>
    <xf numFmtId="181" fontId="12" fillId="0" borderId="0" xfId="0" applyNumberFormat="1" applyFont="1" applyFill="1" applyAlignment="1">
      <alignment horizontal="left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-2019&#24180;1&#26376;&#20840;&#22269;&#21508;&#31867;&#22411;&#24425;&#31080;&#38144;&#21806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-2019&#24180;2&#26376;&#20840;&#22269;&#21508;&#22320;&#21306;&#24425;&#31080;&#38144;&#21806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2"/>
      <sheetName val="上月"/>
      <sheetName val="与上年同期比较"/>
      <sheetName val="本月销量饼形图"/>
    </sheetNames>
    <sheetDataSet>
      <sheetData sheetId="0" refreshError="1"/>
      <sheetData sheetId="1" refreshError="1">
        <row r="2">
          <cell r="B2">
            <v>206.03241242729999</v>
          </cell>
        </row>
        <row r="3">
          <cell r="B3">
            <v>152.89051468</v>
          </cell>
        </row>
        <row r="4">
          <cell r="B4">
            <v>10.65938323</v>
          </cell>
        </row>
        <row r="5">
          <cell r="B5">
            <v>42.386288017299997</v>
          </cell>
        </row>
        <row r="6">
          <cell r="B6">
            <v>9.6226500000000006E-2</v>
          </cell>
        </row>
        <row r="7">
          <cell r="B7">
            <v>224.21085052700002</v>
          </cell>
        </row>
        <row r="8">
          <cell r="B8">
            <v>96.509561610000006</v>
          </cell>
        </row>
        <row r="9">
          <cell r="B9">
            <v>118.26353978</v>
          </cell>
        </row>
        <row r="10">
          <cell r="B10">
            <v>9.4339777199999997</v>
          </cell>
        </row>
        <row r="11">
          <cell r="B11">
            <v>3.771417E-3</v>
          </cell>
        </row>
        <row r="12">
          <cell r="B12">
            <v>430.24326295430001</v>
          </cell>
        </row>
        <row r="13">
          <cell r="B13">
            <v>249.40007629000002</v>
          </cell>
        </row>
        <row r="14">
          <cell r="B14">
            <v>118.26353978</v>
          </cell>
        </row>
        <row r="15">
          <cell r="B15">
            <v>20.093360949999997</v>
          </cell>
        </row>
        <row r="16">
          <cell r="B16">
            <v>42.390059434299999</v>
          </cell>
        </row>
        <row r="17">
          <cell r="B17">
            <v>9.6226500000000006E-2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"/>
      <sheetName val="与18年同期销量比较"/>
    </sheetNames>
    <sheetDataSet>
      <sheetData sheetId="0" refreshError="1"/>
      <sheetData sheetId="1">
        <row r="7">
          <cell r="B7">
            <v>22912.856</v>
          </cell>
          <cell r="D7">
            <v>62473.159</v>
          </cell>
          <cell r="F7">
            <v>30605.366900000001</v>
          </cell>
          <cell r="H7">
            <v>82832.163700000005</v>
          </cell>
          <cell r="J7">
            <v>53518.222900000001</v>
          </cell>
          <cell r="L7">
            <v>145305.32270000002</v>
          </cell>
        </row>
        <row r="8">
          <cell r="B8">
            <v>21994.6747</v>
          </cell>
          <cell r="D8">
            <v>56341.553399999997</v>
          </cell>
          <cell r="F8">
            <v>20329.1715</v>
          </cell>
          <cell r="H8">
            <v>52817.493199999997</v>
          </cell>
          <cell r="J8">
            <v>42323.8462</v>
          </cell>
          <cell r="L8">
            <v>109159.0466</v>
          </cell>
        </row>
        <row r="9">
          <cell r="B9">
            <v>33103.381800000003</v>
          </cell>
          <cell r="D9">
            <v>82331.478900000002</v>
          </cell>
          <cell r="F9">
            <v>64832.915500000003</v>
          </cell>
          <cell r="H9">
            <v>164727.30799999999</v>
          </cell>
          <cell r="J9">
            <v>97936.297300000006</v>
          </cell>
          <cell r="L9">
            <v>247058.78690000001</v>
          </cell>
        </row>
        <row r="10">
          <cell r="B10">
            <v>25331.130300000001</v>
          </cell>
          <cell r="D10">
            <v>61103.266799999998</v>
          </cell>
          <cell r="F10">
            <v>16551.390500000001</v>
          </cell>
          <cell r="H10">
            <v>43339.736199999999</v>
          </cell>
          <cell r="J10">
            <v>41882.520799999998</v>
          </cell>
          <cell r="L10">
            <v>104443.003</v>
          </cell>
        </row>
        <row r="11">
          <cell r="B11">
            <v>41060.040699999998</v>
          </cell>
          <cell r="D11">
            <v>106311.35460000001</v>
          </cell>
          <cell r="F11">
            <v>27101.0733</v>
          </cell>
          <cell r="H11">
            <v>72930.565199999997</v>
          </cell>
          <cell r="J11">
            <v>68161.114000000001</v>
          </cell>
          <cell r="L11">
            <v>179241.9198</v>
          </cell>
        </row>
        <row r="12">
          <cell r="B12">
            <v>65881.800600000002</v>
          </cell>
          <cell r="D12">
            <v>156834.10490000001</v>
          </cell>
          <cell r="F12">
            <v>30272.827499999999</v>
          </cell>
          <cell r="H12">
            <v>72309.900399999999</v>
          </cell>
          <cell r="J12">
            <v>96154.628100000002</v>
          </cell>
          <cell r="L12">
            <v>229144.00530000002</v>
          </cell>
        </row>
        <row r="13">
          <cell r="B13">
            <v>25166.089899999999</v>
          </cell>
          <cell r="D13">
            <v>59713.390299999999</v>
          </cell>
          <cell r="F13">
            <v>22954.881099999999</v>
          </cell>
          <cell r="H13">
            <v>59052.4041</v>
          </cell>
          <cell r="J13">
            <v>48120.970999999998</v>
          </cell>
          <cell r="L13">
            <v>118765.7944</v>
          </cell>
        </row>
        <row r="14">
          <cell r="B14">
            <v>29315.5514</v>
          </cell>
          <cell r="D14">
            <v>71401.690499999997</v>
          </cell>
          <cell r="F14">
            <v>35919.236400000002</v>
          </cell>
          <cell r="H14">
            <v>79639.6204</v>
          </cell>
          <cell r="J14">
            <v>65234.787800000006</v>
          </cell>
          <cell r="L14">
            <v>151041.31089999998</v>
          </cell>
        </row>
        <row r="15">
          <cell r="B15">
            <v>26467.815500000001</v>
          </cell>
          <cell r="D15">
            <v>67712.043900000004</v>
          </cell>
          <cell r="F15">
            <v>19134.666300000001</v>
          </cell>
          <cell r="H15">
            <v>48168.979599999999</v>
          </cell>
          <cell r="J15">
            <v>45602.481800000001</v>
          </cell>
          <cell r="L15">
            <v>115881.02350000001</v>
          </cell>
        </row>
        <row r="16">
          <cell r="B16">
            <v>84745.776700000002</v>
          </cell>
          <cell r="D16">
            <v>217608.2433</v>
          </cell>
          <cell r="F16">
            <v>122058.3698</v>
          </cell>
          <cell r="H16">
            <v>305663.85639999999</v>
          </cell>
          <cell r="J16">
            <v>206804.1465</v>
          </cell>
          <cell r="L16">
            <v>523272.09970000002</v>
          </cell>
        </row>
        <row r="17">
          <cell r="B17">
            <v>90277.525999999998</v>
          </cell>
          <cell r="D17">
            <v>236194.01139999999</v>
          </cell>
          <cell r="F17">
            <v>76058.845300000001</v>
          </cell>
          <cell r="H17">
            <v>187870.9981</v>
          </cell>
          <cell r="J17">
            <v>166336.3713</v>
          </cell>
          <cell r="L17">
            <v>424065.00949999999</v>
          </cell>
        </row>
        <row r="18">
          <cell r="B18">
            <v>42250.563999999998</v>
          </cell>
          <cell r="D18">
            <v>98590.785099999994</v>
          </cell>
          <cell r="F18">
            <v>32521.382399999999</v>
          </cell>
          <cell r="H18">
            <v>88991.531600000002</v>
          </cell>
          <cell r="J18">
            <v>74771.946400000001</v>
          </cell>
          <cell r="L18">
            <v>187582.3167</v>
          </cell>
        </row>
        <row r="19">
          <cell r="B19">
            <v>28649.158100000001</v>
          </cell>
          <cell r="D19">
            <v>68032.042300000001</v>
          </cell>
          <cell r="F19">
            <v>69402.470400000006</v>
          </cell>
          <cell r="H19">
            <v>144420.9362</v>
          </cell>
          <cell r="J19">
            <v>98051.628500000006</v>
          </cell>
          <cell r="L19">
            <v>212452.9785</v>
          </cell>
        </row>
        <row r="20">
          <cell r="B20">
            <v>29687.0841</v>
          </cell>
          <cell r="D20">
            <v>66099.051000000007</v>
          </cell>
          <cell r="F20">
            <v>31345.2703</v>
          </cell>
          <cell r="H20">
            <v>85786.673699999999</v>
          </cell>
          <cell r="J20">
            <v>61032.354399999997</v>
          </cell>
          <cell r="L20">
            <v>151885.72470000002</v>
          </cell>
        </row>
        <row r="21">
          <cell r="B21">
            <v>95199.497799999997</v>
          </cell>
          <cell r="D21">
            <v>236363.2188</v>
          </cell>
          <cell r="F21">
            <v>100356.7032</v>
          </cell>
          <cell r="H21">
            <v>270993.53600000002</v>
          </cell>
          <cell r="J21">
            <v>195556.201</v>
          </cell>
          <cell r="L21">
            <v>507356.7548</v>
          </cell>
        </row>
        <row r="22">
          <cell r="B22">
            <v>41239.737200000003</v>
          </cell>
          <cell r="D22">
            <v>95823.143899999995</v>
          </cell>
          <cell r="F22">
            <v>69561.642099999997</v>
          </cell>
          <cell r="H22">
            <v>183386.1268</v>
          </cell>
          <cell r="J22">
            <v>110801.3793</v>
          </cell>
          <cell r="L22">
            <v>279209.27069999999</v>
          </cell>
        </row>
        <row r="23">
          <cell r="B23">
            <v>62183.795400000003</v>
          </cell>
          <cell r="D23">
            <v>153286.54579999999</v>
          </cell>
          <cell r="F23">
            <v>56716.004699999998</v>
          </cell>
          <cell r="H23">
            <v>135422.46660000001</v>
          </cell>
          <cell r="J23">
            <v>118899.80009999999</v>
          </cell>
          <cell r="L23">
            <v>288709.01240000001</v>
          </cell>
        </row>
        <row r="24">
          <cell r="B24">
            <v>55805.549299999999</v>
          </cell>
          <cell r="D24">
            <v>133232.924</v>
          </cell>
          <cell r="F24">
            <v>65018.705300000001</v>
          </cell>
          <cell r="H24">
            <v>162667.48130000001</v>
          </cell>
          <cell r="J24">
            <v>120824.2546</v>
          </cell>
          <cell r="L24">
            <v>295900.40529999998</v>
          </cell>
        </row>
        <row r="25">
          <cell r="B25">
            <v>133018.55650000001</v>
          </cell>
          <cell r="D25">
            <v>335780.18680000002</v>
          </cell>
          <cell r="F25">
            <v>118588.74069999999</v>
          </cell>
          <cell r="H25">
            <v>296086.96639999998</v>
          </cell>
          <cell r="J25">
            <v>251607.2972</v>
          </cell>
          <cell r="L25">
            <v>631867.15320000006</v>
          </cell>
        </row>
        <row r="26">
          <cell r="B26">
            <v>34669.963900000002</v>
          </cell>
          <cell r="D26">
            <v>83779.909299999999</v>
          </cell>
          <cell r="F26">
            <v>25950.540799999999</v>
          </cell>
          <cell r="H26">
            <v>61749.873</v>
          </cell>
          <cell r="J26">
            <v>60620.504700000005</v>
          </cell>
          <cell r="L26">
            <v>145529.78229999999</v>
          </cell>
        </row>
        <row r="27">
          <cell r="B27">
            <v>9180.3341</v>
          </cell>
          <cell r="D27">
            <v>22525.731199999998</v>
          </cell>
          <cell r="F27">
            <v>8646.0884499999993</v>
          </cell>
          <cell r="H27">
            <v>20951.536479999999</v>
          </cell>
          <cell r="J27">
            <v>17826.422549999999</v>
          </cell>
          <cell r="L27">
            <v>43477.267679999997</v>
          </cell>
        </row>
        <row r="28">
          <cell r="B28">
            <v>42274.0334</v>
          </cell>
          <cell r="D28">
            <v>93999.573499999999</v>
          </cell>
          <cell r="F28">
            <v>27448.7268</v>
          </cell>
          <cell r="H28">
            <v>64122.681799999998</v>
          </cell>
          <cell r="J28">
            <v>69722.760200000004</v>
          </cell>
          <cell r="L28">
            <v>158122.25529999999</v>
          </cell>
        </row>
        <row r="29">
          <cell r="B29">
            <v>59349.721899999997</v>
          </cell>
          <cell r="D29">
            <v>136788.85990000001</v>
          </cell>
          <cell r="F29">
            <v>30959.4398</v>
          </cell>
          <cell r="H29">
            <v>75654.4764</v>
          </cell>
          <cell r="J29">
            <v>90309.161699999997</v>
          </cell>
          <cell r="L29">
            <v>212443.33630000002</v>
          </cell>
        </row>
        <row r="30">
          <cell r="B30">
            <v>15416.4067</v>
          </cell>
          <cell r="D30">
            <v>39436.024100000002</v>
          </cell>
          <cell r="F30">
            <v>19687.774300000001</v>
          </cell>
          <cell r="H30">
            <v>49480.836000000003</v>
          </cell>
          <cell r="J30">
            <v>35104.180999999997</v>
          </cell>
          <cell r="L30">
            <v>88916.860100000005</v>
          </cell>
        </row>
        <row r="31">
          <cell r="B31">
            <v>46833.109900000003</v>
          </cell>
          <cell r="D31">
            <v>115414.8011</v>
          </cell>
          <cell r="F31">
            <v>42190.318399999996</v>
          </cell>
          <cell r="H31">
            <v>103589.19680000001</v>
          </cell>
          <cell r="J31">
            <v>89023.4283</v>
          </cell>
          <cell r="L31">
            <v>219003.99790000002</v>
          </cell>
        </row>
        <row r="32">
          <cell r="B32">
            <v>9419.8415999999997</v>
          </cell>
          <cell r="D32">
            <v>36921.9</v>
          </cell>
          <cell r="F32">
            <v>3138.2624999999998</v>
          </cell>
          <cell r="H32">
            <v>9706.1476000000002</v>
          </cell>
          <cell r="J32">
            <v>12558.1041</v>
          </cell>
          <cell r="L32">
            <v>46628.047600000005</v>
          </cell>
        </row>
        <row r="33">
          <cell r="B33">
            <v>57406.756999999998</v>
          </cell>
          <cell r="D33">
            <v>147756.00409999999</v>
          </cell>
          <cell r="F33">
            <v>39602.362500000003</v>
          </cell>
          <cell r="H33">
            <v>107839.7387</v>
          </cell>
          <cell r="J33">
            <v>97009.119500000001</v>
          </cell>
          <cell r="L33">
            <v>255595.74280000001</v>
          </cell>
        </row>
        <row r="34">
          <cell r="B34">
            <v>23580.746500000001</v>
          </cell>
          <cell r="D34">
            <v>62551.086499999998</v>
          </cell>
          <cell r="F34">
            <v>19234.600600000002</v>
          </cell>
          <cell r="H34">
            <v>52116.780299999999</v>
          </cell>
          <cell r="J34">
            <v>42815.347099999999</v>
          </cell>
          <cell r="L34">
            <v>114667.86679999999</v>
          </cell>
        </row>
        <row r="35">
          <cell r="B35">
            <v>8918.7742999999991</v>
          </cell>
          <cell r="D35">
            <v>24156.394100000001</v>
          </cell>
          <cell r="F35">
            <v>3630.9589999999998</v>
          </cell>
          <cell r="H35">
            <v>10465.639499999999</v>
          </cell>
          <cell r="J35">
            <v>12549.7333</v>
          </cell>
          <cell r="L35">
            <v>34622.033600000002</v>
          </cell>
        </row>
        <row r="36">
          <cell r="B36">
            <v>10224.459800000001</v>
          </cell>
          <cell r="D36">
            <v>25199.886900000001</v>
          </cell>
          <cell r="F36">
            <v>6380.8459000000003</v>
          </cell>
          <cell r="H36">
            <v>16972.309499999999</v>
          </cell>
          <cell r="J36">
            <v>16605.305700000001</v>
          </cell>
          <cell r="L36">
            <v>42172.196400000001</v>
          </cell>
        </row>
        <row r="37">
          <cell r="B37">
            <v>40281.8802</v>
          </cell>
          <cell r="D37">
            <v>91626.284400000004</v>
          </cell>
          <cell r="F37">
            <v>17885.396000000001</v>
          </cell>
          <cell r="H37">
            <v>43695.754399999998</v>
          </cell>
          <cell r="J37">
            <v>58167.2762</v>
          </cell>
          <cell r="L37">
            <v>135322.03880000001</v>
          </cell>
        </row>
        <row r="38">
          <cell r="B38">
            <v>1311846.6154</v>
          </cell>
          <cell r="D38">
            <v>3245388.6497999998</v>
          </cell>
          <cell r="F38">
            <v>1254084.9782499999</v>
          </cell>
          <cell r="H38">
            <v>3153453.7143799998</v>
          </cell>
          <cell r="J38">
            <v>2565931.5936500002</v>
          </cell>
          <cell r="L38">
            <v>6398842.3641799996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P8" sqref="P8"/>
    </sheetView>
  </sheetViews>
  <sheetFormatPr defaultRowHeight="14.25" x14ac:dyDescent="0.2"/>
  <cols>
    <col min="1" max="1" width="6.5" style="2" customWidth="1"/>
    <col min="2" max="2" width="9.375" style="2" customWidth="1"/>
    <col min="3" max="3" width="8.5" style="2" customWidth="1"/>
    <col min="4" max="4" width="8.875" style="2" customWidth="1"/>
    <col min="5" max="5" width="8.375" style="2" customWidth="1"/>
    <col min="6" max="6" width="9.375" style="2" customWidth="1"/>
    <col min="7" max="7" width="9.625" style="2" customWidth="1"/>
    <col min="8" max="8" width="10" style="2" customWidth="1"/>
    <col min="9" max="9" width="9.5" style="2" customWidth="1"/>
    <col min="10" max="10" width="9.125" style="2" customWidth="1"/>
    <col min="11" max="11" width="8.5" style="2" customWidth="1"/>
    <col min="12" max="12" width="9.5" style="2" customWidth="1"/>
    <col min="13" max="13" width="10.375" style="2" customWidth="1"/>
    <col min="14" max="14" width="10.125" style="2" customWidth="1"/>
    <col min="15" max="15" width="10.5" style="2" bestFit="1" customWidth="1"/>
    <col min="16" max="256" width="9" style="2"/>
    <col min="257" max="257" width="8.25" style="2" customWidth="1"/>
    <col min="258" max="258" width="9.375" style="2" customWidth="1"/>
    <col min="259" max="259" width="9" style="2" customWidth="1"/>
    <col min="260" max="260" width="9.5" style="2" customWidth="1"/>
    <col min="261" max="261" width="8.375" style="2" customWidth="1"/>
    <col min="262" max="262" width="9.75" style="2" customWidth="1"/>
    <col min="263" max="263" width="9.625" style="2" customWidth="1"/>
    <col min="264" max="264" width="13.375" style="2" customWidth="1"/>
    <col min="265" max="265" width="12.25" style="2" bestFit="1" customWidth="1"/>
    <col min="266" max="266" width="11.5" style="2" customWidth="1"/>
    <col min="267" max="267" width="10.5" style="2" bestFit="1" customWidth="1"/>
    <col min="268" max="268" width="11.25" style="2" bestFit="1" customWidth="1"/>
    <col min="269" max="269" width="12.5" style="2" customWidth="1"/>
    <col min="270" max="270" width="15.375" style="2" customWidth="1"/>
    <col min="271" max="271" width="10.5" style="2" bestFit="1" customWidth="1"/>
    <col min="272" max="512" width="9" style="2"/>
    <col min="513" max="513" width="8.25" style="2" customWidth="1"/>
    <col min="514" max="514" width="9.375" style="2" customWidth="1"/>
    <col min="515" max="515" width="9" style="2" customWidth="1"/>
    <col min="516" max="516" width="9.5" style="2" customWidth="1"/>
    <col min="517" max="517" width="8.375" style="2" customWidth="1"/>
    <col min="518" max="518" width="9.75" style="2" customWidth="1"/>
    <col min="519" max="519" width="9.625" style="2" customWidth="1"/>
    <col min="520" max="520" width="13.375" style="2" customWidth="1"/>
    <col min="521" max="521" width="12.25" style="2" bestFit="1" customWidth="1"/>
    <col min="522" max="522" width="11.5" style="2" customWidth="1"/>
    <col min="523" max="523" width="10.5" style="2" bestFit="1" customWidth="1"/>
    <col min="524" max="524" width="11.25" style="2" bestFit="1" customWidth="1"/>
    <col min="525" max="525" width="12.5" style="2" customWidth="1"/>
    <col min="526" max="526" width="15.375" style="2" customWidth="1"/>
    <col min="527" max="527" width="10.5" style="2" bestFit="1" customWidth="1"/>
    <col min="528" max="768" width="9" style="2"/>
    <col min="769" max="769" width="8.25" style="2" customWidth="1"/>
    <col min="770" max="770" width="9.375" style="2" customWidth="1"/>
    <col min="771" max="771" width="9" style="2" customWidth="1"/>
    <col min="772" max="772" width="9.5" style="2" customWidth="1"/>
    <col min="773" max="773" width="8.375" style="2" customWidth="1"/>
    <col min="774" max="774" width="9.75" style="2" customWidth="1"/>
    <col min="775" max="775" width="9.625" style="2" customWidth="1"/>
    <col min="776" max="776" width="13.375" style="2" customWidth="1"/>
    <col min="777" max="777" width="12.25" style="2" bestFit="1" customWidth="1"/>
    <col min="778" max="778" width="11.5" style="2" customWidth="1"/>
    <col min="779" max="779" width="10.5" style="2" bestFit="1" customWidth="1"/>
    <col min="780" max="780" width="11.25" style="2" bestFit="1" customWidth="1"/>
    <col min="781" max="781" width="12.5" style="2" customWidth="1"/>
    <col min="782" max="782" width="15.375" style="2" customWidth="1"/>
    <col min="783" max="783" width="10.5" style="2" bestFit="1" customWidth="1"/>
    <col min="784" max="1024" width="9" style="2"/>
    <col min="1025" max="1025" width="8.25" style="2" customWidth="1"/>
    <col min="1026" max="1026" width="9.375" style="2" customWidth="1"/>
    <col min="1027" max="1027" width="9" style="2" customWidth="1"/>
    <col min="1028" max="1028" width="9.5" style="2" customWidth="1"/>
    <col min="1029" max="1029" width="8.375" style="2" customWidth="1"/>
    <col min="1030" max="1030" width="9.75" style="2" customWidth="1"/>
    <col min="1031" max="1031" width="9.625" style="2" customWidth="1"/>
    <col min="1032" max="1032" width="13.375" style="2" customWidth="1"/>
    <col min="1033" max="1033" width="12.25" style="2" bestFit="1" customWidth="1"/>
    <col min="1034" max="1034" width="11.5" style="2" customWidth="1"/>
    <col min="1035" max="1035" width="10.5" style="2" bestFit="1" customWidth="1"/>
    <col min="1036" max="1036" width="11.25" style="2" bestFit="1" customWidth="1"/>
    <col min="1037" max="1037" width="12.5" style="2" customWidth="1"/>
    <col min="1038" max="1038" width="15.375" style="2" customWidth="1"/>
    <col min="1039" max="1039" width="10.5" style="2" bestFit="1" customWidth="1"/>
    <col min="1040" max="1280" width="9" style="2"/>
    <col min="1281" max="1281" width="8.25" style="2" customWidth="1"/>
    <col min="1282" max="1282" width="9.375" style="2" customWidth="1"/>
    <col min="1283" max="1283" width="9" style="2" customWidth="1"/>
    <col min="1284" max="1284" width="9.5" style="2" customWidth="1"/>
    <col min="1285" max="1285" width="8.375" style="2" customWidth="1"/>
    <col min="1286" max="1286" width="9.75" style="2" customWidth="1"/>
    <col min="1287" max="1287" width="9.625" style="2" customWidth="1"/>
    <col min="1288" max="1288" width="13.375" style="2" customWidth="1"/>
    <col min="1289" max="1289" width="12.25" style="2" bestFit="1" customWidth="1"/>
    <col min="1290" max="1290" width="11.5" style="2" customWidth="1"/>
    <col min="1291" max="1291" width="10.5" style="2" bestFit="1" customWidth="1"/>
    <col min="1292" max="1292" width="11.25" style="2" bestFit="1" customWidth="1"/>
    <col min="1293" max="1293" width="12.5" style="2" customWidth="1"/>
    <col min="1294" max="1294" width="15.375" style="2" customWidth="1"/>
    <col min="1295" max="1295" width="10.5" style="2" bestFit="1" customWidth="1"/>
    <col min="1296" max="1536" width="9" style="2"/>
    <col min="1537" max="1537" width="8.25" style="2" customWidth="1"/>
    <col min="1538" max="1538" width="9.375" style="2" customWidth="1"/>
    <col min="1539" max="1539" width="9" style="2" customWidth="1"/>
    <col min="1540" max="1540" width="9.5" style="2" customWidth="1"/>
    <col min="1541" max="1541" width="8.375" style="2" customWidth="1"/>
    <col min="1542" max="1542" width="9.75" style="2" customWidth="1"/>
    <col min="1543" max="1543" width="9.625" style="2" customWidth="1"/>
    <col min="1544" max="1544" width="13.375" style="2" customWidth="1"/>
    <col min="1545" max="1545" width="12.25" style="2" bestFit="1" customWidth="1"/>
    <col min="1546" max="1546" width="11.5" style="2" customWidth="1"/>
    <col min="1547" max="1547" width="10.5" style="2" bestFit="1" customWidth="1"/>
    <col min="1548" max="1548" width="11.25" style="2" bestFit="1" customWidth="1"/>
    <col min="1549" max="1549" width="12.5" style="2" customWidth="1"/>
    <col min="1550" max="1550" width="15.375" style="2" customWidth="1"/>
    <col min="1551" max="1551" width="10.5" style="2" bestFit="1" customWidth="1"/>
    <col min="1552" max="1792" width="9" style="2"/>
    <col min="1793" max="1793" width="8.25" style="2" customWidth="1"/>
    <col min="1794" max="1794" width="9.375" style="2" customWidth="1"/>
    <col min="1795" max="1795" width="9" style="2" customWidth="1"/>
    <col min="1796" max="1796" width="9.5" style="2" customWidth="1"/>
    <col min="1797" max="1797" width="8.375" style="2" customWidth="1"/>
    <col min="1798" max="1798" width="9.75" style="2" customWidth="1"/>
    <col min="1799" max="1799" width="9.625" style="2" customWidth="1"/>
    <col min="1800" max="1800" width="13.375" style="2" customWidth="1"/>
    <col min="1801" max="1801" width="12.25" style="2" bestFit="1" customWidth="1"/>
    <col min="1802" max="1802" width="11.5" style="2" customWidth="1"/>
    <col min="1803" max="1803" width="10.5" style="2" bestFit="1" customWidth="1"/>
    <col min="1804" max="1804" width="11.25" style="2" bestFit="1" customWidth="1"/>
    <col min="1805" max="1805" width="12.5" style="2" customWidth="1"/>
    <col min="1806" max="1806" width="15.375" style="2" customWidth="1"/>
    <col min="1807" max="1807" width="10.5" style="2" bestFit="1" customWidth="1"/>
    <col min="1808" max="2048" width="9" style="2"/>
    <col min="2049" max="2049" width="8.25" style="2" customWidth="1"/>
    <col min="2050" max="2050" width="9.375" style="2" customWidth="1"/>
    <col min="2051" max="2051" width="9" style="2" customWidth="1"/>
    <col min="2052" max="2052" width="9.5" style="2" customWidth="1"/>
    <col min="2053" max="2053" width="8.375" style="2" customWidth="1"/>
    <col min="2054" max="2054" width="9.75" style="2" customWidth="1"/>
    <col min="2055" max="2055" width="9.625" style="2" customWidth="1"/>
    <col min="2056" max="2056" width="13.375" style="2" customWidth="1"/>
    <col min="2057" max="2057" width="12.25" style="2" bestFit="1" customWidth="1"/>
    <col min="2058" max="2058" width="11.5" style="2" customWidth="1"/>
    <col min="2059" max="2059" width="10.5" style="2" bestFit="1" customWidth="1"/>
    <col min="2060" max="2060" width="11.25" style="2" bestFit="1" customWidth="1"/>
    <col min="2061" max="2061" width="12.5" style="2" customWidth="1"/>
    <col min="2062" max="2062" width="15.375" style="2" customWidth="1"/>
    <col min="2063" max="2063" width="10.5" style="2" bestFit="1" customWidth="1"/>
    <col min="2064" max="2304" width="9" style="2"/>
    <col min="2305" max="2305" width="8.25" style="2" customWidth="1"/>
    <col min="2306" max="2306" width="9.375" style="2" customWidth="1"/>
    <col min="2307" max="2307" width="9" style="2" customWidth="1"/>
    <col min="2308" max="2308" width="9.5" style="2" customWidth="1"/>
    <col min="2309" max="2309" width="8.375" style="2" customWidth="1"/>
    <col min="2310" max="2310" width="9.75" style="2" customWidth="1"/>
    <col min="2311" max="2311" width="9.625" style="2" customWidth="1"/>
    <col min="2312" max="2312" width="13.375" style="2" customWidth="1"/>
    <col min="2313" max="2313" width="12.25" style="2" bestFit="1" customWidth="1"/>
    <col min="2314" max="2314" width="11.5" style="2" customWidth="1"/>
    <col min="2315" max="2315" width="10.5" style="2" bestFit="1" customWidth="1"/>
    <col min="2316" max="2316" width="11.25" style="2" bestFit="1" customWidth="1"/>
    <col min="2317" max="2317" width="12.5" style="2" customWidth="1"/>
    <col min="2318" max="2318" width="15.375" style="2" customWidth="1"/>
    <col min="2319" max="2319" width="10.5" style="2" bestFit="1" customWidth="1"/>
    <col min="2320" max="2560" width="9" style="2"/>
    <col min="2561" max="2561" width="8.25" style="2" customWidth="1"/>
    <col min="2562" max="2562" width="9.375" style="2" customWidth="1"/>
    <col min="2563" max="2563" width="9" style="2" customWidth="1"/>
    <col min="2564" max="2564" width="9.5" style="2" customWidth="1"/>
    <col min="2565" max="2565" width="8.375" style="2" customWidth="1"/>
    <col min="2566" max="2566" width="9.75" style="2" customWidth="1"/>
    <col min="2567" max="2567" width="9.625" style="2" customWidth="1"/>
    <col min="2568" max="2568" width="13.375" style="2" customWidth="1"/>
    <col min="2569" max="2569" width="12.25" style="2" bestFit="1" customWidth="1"/>
    <col min="2570" max="2570" width="11.5" style="2" customWidth="1"/>
    <col min="2571" max="2571" width="10.5" style="2" bestFit="1" customWidth="1"/>
    <col min="2572" max="2572" width="11.25" style="2" bestFit="1" customWidth="1"/>
    <col min="2573" max="2573" width="12.5" style="2" customWidth="1"/>
    <col min="2574" max="2574" width="15.375" style="2" customWidth="1"/>
    <col min="2575" max="2575" width="10.5" style="2" bestFit="1" customWidth="1"/>
    <col min="2576" max="2816" width="9" style="2"/>
    <col min="2817" max="2817" width="8.25" style="2" customWidth="1"/>
    <col min="2818" max="2818" width="9.375" style="2" customWidth="1"/>
    <col min="2819" max="2819" width="9" style="2" customWidth="1"/>
    <col min="2820" max="2820" width="9.5" style="2" customWidth="1"/>
    <col min="2821" max="2821" width="8.375" style="2" customWidth="1"/>
    <col min="2822" max="2822" width="9.75" style="2" customWidth="1"/>
    <col min="2823" max="2823" width="9.625" style="2" customWidth="1"/>
    <col min="2824" max="2824" width="13.375" style="2" customWidth="1"/>
    <col min="2825" max="2825" width="12.25" style="2" bestFit="1" customWidth="1"/>
    <col min="2826" max="2826" width="11.5" style="2" customWidth="1"/>
    <col min="2827" max="2827" width="10.5" style="2" bestFit="1" customWidth="1"/>
    <col min="2828" max="2828" width="11.25" style="2" bestFit="1" customWidth="1"/>
    <col min="2829" max="2829" width="12.5" style="2" customWidth="1"/>
    <col min="2830" max="2830" width="15.375" style="2" customWidth="1"/>
    <col min="2831" max="2831" width="10.5" style="2" bestFit="1" customWidth="1"/>
    <col min="2832" max="3072" width="9" style="2"/>
    <col min="3073" max="3073" width="8.25" style="2" customWidth="1"/>
    <col min="3074" max="3074" width="9.375" style="2" customWidth="1"/>
    <col min="3075" max="3075" width="9" style="2" customWidth="1"/>
    <col min="3076" max="3076" width="9.5" style="2" customWidth="1"/>
    <col min="3077" max="3077" width="8.375" style="2" customWidth="1"/>
    <col min="3078" max="3078" width="9.75" style="2" customWidth="1"/>
    <col min="3079" max="3079" width="9.625" style="2" customWidth="1"/>
    <col min="3080" max="3080" width="13.375" style="2" customWidth="1"/>
    <col min="3081" max="3081" width="12.25" style="2" bestFit="1" customWidth="1"/>
    <col min="3082" max="3082" width="11.5" style="2" customWidth="1"/>
    <col min="3083" max="3083" width="10.5" style="2" bestFit="1" customWidth="1"/>
    <col min="3084" max="3084" width="11.25" style="2" bestFit="1" customWidth="1"/>
    <col min="3085" max="3085" width="12.5" style="2" customWidth="1"/>
    <col min="3086" max="3086" width="15.375" style="2" customWidth="1"/>
    <col min="3087" max="3087" width="10.5" style="2" bestFit="1" customWidth="1"/>
    <col min="3088" max="3328" width="9" style="2"/>
    <col min="3329" max="3329" width="8.25" style="2" customWidth="1"/>
    <col min="3330" max="3330" width="9.375" style="2" customWidth="1"/>
    <col min="3331" max="3331" width="9" style="2" customWidth="1"/>
    <col min="3332" max="3332" width="9.5" style="2" customWidth="1"/>
    <col min="3333" max="3333" width="8.375" style="2" customWidth="1"/>
    <col min="3334" max="3334" width="9.75" style="2" customWidth="1"/>
    <col min="3335" max="3335" width="9.625" style="2" customWidth="1"/>
    <col min="3336" max="3336" width="13.375" style="2" customWidth="1"/>
    <col min="3337" max="3337" width="12.25" style="2" bestFit="1" customWidth="1"/>
    <col min="3338" max="3338" width="11.5" style="2" customWidth="1"/>
    <col min="3339" max="3339" width="10.5" style="2" bestFit="1" customWidth="1"/>
    <col min="3340" max="3340" width="11.25" style="2" bestFit="1" customWidth="1"/>
    <col min="3341" max="3341" width="12.5" style="2" customWidth="1"/>
    <col min="3342" max="3342" width="15.375" style="2" customWidth="1"/>
    <col min="3343" max="3343" width="10.5" style="2" bestFit="1" customWidth="1"/>
    <col min="3344" max="3584" width="9" style="2"/>
    <col min="3585" max="3585" width="8.25" style="2" customWidth="1"/>
    <col min="3586" max="3586" width="9.375" style="2" customWidth="1"/>
    <col min="3587" max="3587" width="9" style="2" customWidth="1"/>
    <col min="3588" max="3588" width="9.5" style="2" customWidth="1"/>
    <col min="3589" max="3589" width="8.375" style="2" customWidth="1"/>
    <col min="3590" max="3590" width="9.75" style="2" customWidth="1"/>
    <col min="3591" max="3591" width="9.625" style="2" customWidth="1"/>
    <col min="3592" max="3592" width="13.375" style="2" customWidth="1"/>
    <col min="3593" max="3593" width="12.25" style="2" bestFit="1" customWidth="1"/>
    <col min="3594" max="3594" width="11.5" style="2" customWidth="1"/>
    <col min="3595" max="3595" width="10.5" style="2" bestFit="1" customWidth="1"/>
    <col min="3596" max="3596" width="11.25" style="2" bestFit="1" customWidth="1"/>
    <col min="3597" max="3597" width="12.5" style="2" customWidth="1"/>
    <col min="3598" max="3598" width="15.375" style="2" customWidth="1"/>
    <col min="3599" max="3599" width="10.5" style="2" bestFit="1" customWidth="1"/>
    <col min="3600" max="3840" width="9" style="2"/>
    <col min="3841" max="3841" width="8.25" style="2" customWidth="1"/>
    <col min="3842" max="3842" width="9.375" style="2" customWidth="1"/>
    <col min="3843" max="3843" width="9" style="2" customWidth="1"/>
    <col min="3844" max="3844" width="9.5" style="2" customWidth="1"/>
    <col min="3845" max="3845" width="8.375" style="2" customWidth="1"/>
    <col min="3846" max="3846" width="9.75" style="2" customWidth="1"/>
    <col min="3847" max="3847" width="9.625" style="2" customWidth="1"/>
    <col min="3848" max="3848" width="13.375" style="2" customWidth="1"/>
    <col min="3849" max="3849" width="12.25" style="2" bestFit="1" customWidth="1"/>
    <col min="3850" max="3850" width="11.5" style="2" customWidth="1"/>
    <col min="3851" max="3851" width="10.5" style="2" bestFit="1" customWidth="1"/>
    <col min="3852" max="3852" width="11.25" style="2" bestFit="1" customWidth="1"/>
    <col min="3853" max="3853" width="12.5" style="2" customWidth="1"/>
    <col min="3854" max="3854" width="15.375" style="2" customWidth="1"/>
    <col min="3855" max="3855" width="10.5" style="2" bestFit="1" customWidth="1"/>
    <col min="3856" max="4096" width="9" style="2"/>
    <col min="4097" max="4097" width="8.25" style="2" customWidth="1"/>
    <col min="4098" max="4098" width="9.375" style="2" customWidth="1"/>
    <col min="4099" max="4099" width="9" style="2" customWidth="1"/>
    <col min="4100" max="4100" width="9.5" style="2" customWidth="1"/>
    <col min="4101" max="4101" width="8.375" style="2" customWidth="1"/>
    <col min="4102" max="4102" width="9.75" style="2" customWidth="1"/>
    <col min="4103" max="4103" width="9.625" style="2" customWidth="1"/>
    <col min="4104" max="4104" width="13.375" style="2" customWidth="1"/>
    <col min="4105" max="4105" width="12.25" style="2" bestFit="1" customWidth="1"/>
    <col min="4106" max="4106" width="11.5" style="2" customWidth="1"/>
    <col min="4107" max="4107" width="10.5" style="2" bestFit="1" customWidth="1"/>
    <col min="4108" max="4108" width="11.25" style="2" bestFit="1" customWidth="1"/>
    <col min="4109" max="4109" width="12.5" style="2" customWidth="1"/>
    <col min="4110" max="4110" width="15.375" style="2" customWidth="1"/>
    <col min="4111" max="4111" width="10.5" style="2" bestFit="1" customWidth="1"/>
    <col min="4112" max="4352" width="9" style="2"/>
    <col min="4353" max="4353" width="8.25" style="2" customWidth="1"/>
    <col min="4354" max="4354" width="9.375" style="2" customWidth="1"/>
    <col min="4355" max="4355" width="9" style="2" customWidth="1"/>
    <col min="4356" max="4356" width="9.5" style="2" customWidth="1"/>
    <col min="4357" max="4357" width="8.375" style="2" customWidth="1"/>
    <col min="4358" max="4358" width="9.75" style="2" customWidth="1"/>
    <col min="4359" max="4359" width="9.625" style="2" customWidth="1"/>
    <col min="4360" max="4360" width="13.375" style="2" customWidth="1"/>
    <col min="4361" max="4361" width="12.25" style="2" bestFit="1" customWidth="1"/>
    <col min="4362" max="4362" width="11.5" style="2" customWidth="1"/>
    <col min="4363" max="4363" width="10.5" style="2" bestFit="1" customWidth="1"/>
    <col min="4364" max="4364" width="11.25" style="2" bestFit="1" customWidth="1"/>
    <col min="4365" max="4365" width="12.5" style="2" customWidth="1"/>
    <col min="4366" max="4366" width="15.375" style="2" customWidth="1"/>
    <col min="4367" max="4367" width="10.5" style="2" bestFit="1" customWidth="1"/>
    <col min="4368" max="4608" width="9" style="2"/>
    <col min="4609" max="4609" width="8.25" style="2" customWidth="1"/>
    <col min="4610" max="4610" width="9.375" style="2" customWidth="1"/>
    <col min="4611" max="4611" width="9" style="2" customWidth="1"/>
    <col min="4612" max="4612" width="9.5" style="2" customWidth="1"/>
    <col min="4613" max="4613" width="8.375" style="2" customWidth="1"/>
    <col min="4614" max="4614" width="9.75" style="2" customWidth="1"/>
    <col min="4615" max="4615" width="9.625" style="2" customWidth="1"/>
    <col min="4616" max="4616" width="13.375" style="2" customWidth="1"/>
    <col min="4617" max="4617" width="12.25" style="2" bestFit="1" customWidth="1"/>
    <col min="4618" max="4618" width="11.5" style="2" customWidth="1"/>
    <col min="4619" max="4619" width="10.5" style="2" bestFit="1" customWidth="1"/>
    <col min="4620" max="4620" width="11.25" style="2" bestFit="1" customWidth="1"/>
    <col min="4621" max="4621" width="12.5" style="2" customWidth="1"/>
    <col min="4622" max="4622" width="15.375" style="2" customWidth="1"/>
    <col min="4623" max="4623" width="10.5" style="2" bestFit="1" customWidth="1"/>
    <col min="4624" max="4864" width="9" style="2"/>
    <col min="4865" max="4865" width="8.25" style="2" customWidth="1"/>
    <col min="4866" max="4866" width="9.375" style="2" customWidth="1"/>
    <col min="4867" max="4867" width="9" style="2" customWidth="1"/>
    <col min="4868" max="4868" width="9.5" style="2" customWidth="1"/>
    <col min="4869" max="4869" width="8.375" style="2" customWidth="1"/>
    <col min="4870" max="4870" width="9.75" style="2" customWidth="1"/>
    <col min="4871" max="4871" width="9.625" style="2" customWidth="1"/>
    <col min="4872" max="4872" width="13.375" style="2" customWidth="1"/>
    <col min="4873" max="4873" width="12.25" style="2" bestFit="1" customWidth="1"/>
    <col min="4874" max="4874" width="11.5" style="2" customWidth="1"/>
    <col min="4875" max="4875" width="10.5" style="2" bestFit="1" customWidth="1"/>
    <col min="4876" max="4876" width="11.25" style="2" bestFit="1" customWidth="1"/>
    <col min="4877" max="4877" width="12.5" style="2" customWidth="1"/>
    <col min="4878" max="4878" width="15.375" style="2" customWidth="1"/>
    <col min="4879" max="4879" width="10.5" style="2" bestFit="1" customWidth="1"/>
    <col min="4880" max="5120" width="9" style="2"/>
    <col min="5121" max="5121" width="8.25" style="2" customWidth="1"/>
    <col min="5122" max="5122" width="9.375" style="2" customWidth="1"/>
    <col min="5123" max="5123" width="9" style="2" customWidth="1"/>
    <col min="5124" max="5124" width="9.5" style="2" customWidth="1"/>
    <col min="5125" max="5125" width="8.375" style="2" customWidth="1"/>
    <col min="5126" max="5126" width="9.75" style="2" customWidth="1"/>
    <col min="5127" max="5127" width="9.625" style="2" customWidth="1"/>
    <col min="5128" max="5128" width="13.375" style="2" customWidth="1"/>
    <col min="5129" max="5129" width="12.25" style="2" bestFit="1" customWidth="1"/>
    <col min="5130" max="5130" width="11.5" style="2" customWidth="1"/>
    <col min="5131" max="5131" width="10.5" style="2" bestFit="1" customWidth="1"/>
    <col min="5132" max="5132" width="11.25" style="2" bestFit="1" customWidth="1"/>
    <col min="5133" max="5133" width="12.5" style="2" customWidth="1"/>
    <col min="5134" max="5134" width="15.375" style="2" customWidth="1"/>
    <col min="5135" max="5135" width="10.5" style="2" bestFit="1" customWidth="1"/>
    <col min="5136" max="5376" width="9" style="2"/>
    <col min="5377" max="5377" width="8.25" style="2" customWidth="1"/>
    <col min="5378" max="5378" width="9.375" style="2" customWidth="1"/>
    <col min="5379" max="5379" width="9" style="2" customWidth="1"/>
    <col min="5380" max="5380" width="9.5" style="2" customWidth="1"/>
    <col min="5381" max="5381" width="8.375" style="2" customWidth="1"/>
    <col min="5382" max="5382" width="9.75" style="2" customWidth="1"/>
    <col min="5383" max="5383" width="9.625" style="2" customWidth="1"/>
    <col min="5384" max="5384" width="13.375" style="2" customWidth="1"/>
    <col min="5385" max="5385" width="12.25" style="2" bestFit="1" customWidth="1"/>
    <col min="5386" max="5386" width="11.5" style="2" customWidth="1"/>
    <col min="5387" max="5387" width="10.5" style="2" bestFit="1" customWidth="1"/>
    <col min="5388" max="5388" width="11.25" style="2" bestFit="1" customWidth="1"/>
    <col min="5389" max="5389" width="12.5" style="2" customWidth="1"/>
    <col min="5390" max="5390" width="15.375" style="2" customWidth="1"/>
    <col min="5391" max="5391" width="10.5" style="2" bestFit="1" customWidth="1"/>
    <col min="5392" max="5632" width="9" style="2"/>
    <col min="5633" max="5633" width="8.25" style="2" customWidth="1"/>
    <col min="5634" max="5634" width="9.375" style="2" customWidth="1"/>
    <col min="5635" max="5635" width="9" style="2" customWidth="1"/>
    <col min="5636" max="5636" width="9.5" style="2" customWidth="1"/>
    <col min="5637" max="5637" width="8.375" style="2" customWidth="1"/>
    <col min="5638" max="5638" width="9.75" style="2" customWidth="1"/>
    <col min="5639" max="5639" width="9.625" style="2" customWidth="1"/>
    <col min="5640" max="5640" width="13.375" style="2" customWidth="1"/>
    <col min="5641" max="5641" width="12.25" style="2" bestFit="1" customWidth="1"/>
    <col min="5642" max="5642" width="11.5" style="2" customWidth="1"/>
    <col min="5643" max="5643" width="10.5" style="2" bestFit="1" customWidth="1"/>
    <col min="5644" max="5644" width="11.25" style="2" bestFit="1" customWidth="1"/>
    <col min="5645" max="5645" width="12.5" style="2" customWidth="1"/>
    <col min="5646" max="5646" width="15.375" style="2" customWidth="1"/>
    <col min="5647" max="5647" width="10.5" style="2" bestFit="1" customWidth="1"/>
    <col min="5648" max="5888" width="9" style="2"/>
    <col min="5889" max="5889" width="8.25" style="2" customWidth="1"/>
    <col min="5890" max="5890" width="9.375" style="2" customWidth="1"/>
    <col min="5891" max="5891" width="9" style="2" customWidth="1"/>
    <col min="5892" max="5892" width="9.5" style="2" customWidth="1"/>
    <col min="5893" max="5893" width="8.375" style="2" customWidth="1"/>
    <col min="5894" max="5894" width="9.75" style="2" customWidth="1"/>
    <col min="5895" max="5895" width="9.625" style="2" customWidth="1"/>
    <col min="5896" max="5896" width="13.375" style="2" customWidth="1"/>
    <col min="5897" max="5897" width="12.25" style="2" bestFit="1" customWidth="1"/>
    <col min="5898" max="5898" width="11.5" style="2" customWidth="1"/>
    <col min="5899" max="5899" width="10.5" style="2" bestFit="1" customWidth="1"/>
    <col min="5900" max="5900" width="11.25" style="2" bestFit="1" customWidth="1"/>
    <col min="5901" max="5901" width="12.5" style="2" customWidth="1"/>
    <col min="5902" max="5902" width="15.375" style="2" customWidth="1"/>
    <col min="5903" max="5903" width="10.5" style="2" bestFit="1" customWidth="1"/>
    <col min="5904" max="6144" width="9" style="2"/>
    <col min="6145" max="6145" width="8.25" style="2" customWidth="1"/>
    <col min="6146" max="6146" width="9.375" style="2" customWidth="1"/>
    <col min="6147" max="6147" width="9" style="2" customWidth="1"/>
    <col min="6148" max="6148" width="9.5" style="2" customWidth="1"/>
    <col min="6149" max="6149" width="8.375" style="2" customWidth="1"/>
    <col min="6150" max="6150" width="9.75" style="2" customWidth="1"/>
    <col min="6151" max="6151" width="9.625" style="2" customWidth="1"/>
    <col min="6152" max="6152" width="13.375" style="2" customWidth="1"/>
    <col min="6153" max="6153" width="12.25" style="2" bestFit="1" customWidth="1"/>
    <col min="6154" max="6154" width="11.5" style="2" customWidth="1"/>
    <col min="6155" max="6155" width="10.5" style="2" bestFit="1" customWidth="1"/>
    <col min="6156" max="6156" width="11.25" style="2" bestFit="1" customWidth="1"/>
    <col min="6157" max="6157" width="12.5" style="2" customWidth="1"/>
    <col min="6158" max="6158" width="15.375" style="2" customWidth="1"/>
    <col min="6159" max="6159" width="10.5" style="2" bestFit="1" customWidth="1"/>
    <col min="6160" max="6400" width="9" style="2"/>
    <col min="6401" max="6401" width="8.25" style="2" customWidth="1"/>
    <col min="6402" max="6402" width="9.375" style="2" customWidth="1"/>
    <col min="6403" max="6403" width="9" style="2" customWidth="1"/>
    <col min="6404" max="6404" width="9.5" style="2" customWidth="1"/>
    <col min="6405" max="6405" width="8.375" style="2" customWidth="1"/>
    <col min="6406" max="6406" width="9.75" style="2" customWidth="1"/>
    <col min="6407" max="6407" width="9.625" style="2" customWidth="1"/>
    <col min="6408" max="6408" width="13.375" style="2" customWidth="1"/>
    <col min="6409" max="6409" width="12.25" style="2" bestFit="1" customWidth="1"/>
    <col min="6410" max="6410" width="11.5" style="2" customWidth="1"/>
    <col min="6411" max="6411" width="10.5" style="2" bestFit="1" customWidth="1"/>
    <col min="6412" max="6412" width="11.25" style="2" bestFit="1" customWidth="1"/>
    <col min="6413" max="6413" width="12.5" style="2" customWidth="1"/>
    <col min="6414" max="6414" width="15.375" style="2" customWidth="1"/>
    <col min="6415" max="6415" width="10.5" style="2" bestFit="1" customWidth="1"/>
    <col min="6416" max="6656" width="9" style="2"/>
    <col min="6657" max="6657" width="8.25" style="2" customWidth="1"/>
    <col min="6658" max="6658" width="9.375" style="2" customWidth="1"/>
    <col min="6659" max="6659" width="9" style="2" customWidth="1"/>
    <col min="6660" max="6660" width="9.5" style="2" customWidth="1"/>
    <col min="6661" max="6661" width="8.375" style="2" customWidth="1"/>
    <col min="6662" max="6662" width="9.75" style="2" customWidth="1"/>
    <col min="6663" max="6663" width="9.625" style="2" customWidth="1"/>
    <col min="6664" max="6664" width="13.375" style="2" customWidth="1"/>
    <col min="6665" max="6665" width="12.25" style="2" bestFit="1" customWidth="1"/>
    <col min="6666" max="6666" width="11.5" style="2" customWidth="1"/>
    <col min="6667" max="6667" width="10.5" style="2" bestFit="1" customWidth="1"/>
    <col min="6668" max="6668" width="11.25" style="2" bestFit="1" customWidth="1"/>
    <col min="6669" max="6669" width="12.5" style="2" customWidth="1"/>
    <col min="6670" max="6670" width="15.375" style="2" customWidth="1"/>
    <col min="6671" max="6671" width="10.5" style="2" bestFit="1" customWidth="1"/>
    <col min="6672" max="6912" width="9" style="2"/>
    <col min="6913" max="6913" width="8.25" style="2" customWidth="1"/>
    <col min="6914" max="6914" width="9.375" style="2" customWidth="1"/>
    <col min="6915" max="6915" width="9" style="2" customWidth="1"/>
    <col min="6916" max="6916" width="9.5" style="2" customWidth="1"/>
    <col min="6917" max="6917" width="8.375" style="2" customWidth="1"/>
    <col min="6918" max="6918" width="9.75" style="2" customWidth="1"/>
    <col min="6919" max="6919" width="9.625" style="2" customWidth="1"/>
    <col min="6920" max="6920" width="13.375" style="2" customWidth="1"/>
    <col min="6921" max="6921" width="12.25" style="2" bestFit="1" customWidth="1"/>
    <col min="6922" max="6922" width="11.5" style="2" customWidth="1"/>
    <col min="6923" max="6923" width="10.5" style="2" bestFit="1" customWidth="1"/>
    <col min="6924" max="6924" width="11.25" style="2" bestFit="1" customWidth="1"/>
    <col min="6925" max="6925" width="12.5" style="2" customWidth="1"/>
    <col min="6926" max="6926" width="15.375" style="2" customWidth="1"/>
    <col min="6927" max="6927" width="10.5" style="2" bestFit="1" customWidth="1"/>
    <col min="6928" max="7168" width="9" style="2"/>
    <col min="7169" max="7169" width="8.25" style="2" customWidth="1"/>
    <col min="7170" max="7170" width="9.375" style="2" customWidth="1"/>
    <col min="7171" max="7171" width="9" style="2" customWidth="1"/>
    <col min="7172" max="7172" width="9.5" style="2" customWidth="1"/>
    <col min="7173" max="7173" width="8.375" style="2" customWidth="1"/>
    <col min="7174" max="7174" width="9.75" style="2" customWidth="1"/>
    <col min="7175" max="7175" width="9.625" style="2" customWidth="1"/>
    <col min="7176" max="7176" width="13.375" style="2" customWidth="1"/>
    <col min="7177" max="7177" width="12.25" style="2" bestFit="1" customWidth="1"/>
    <col min="7178" max="7178" width="11.5" style="2" customWidth="1"/>
    <col min="7179" max="7179" width="10.5" style="2" bestFit="1" customWidth="1"/>
    <col min="7180" max="7180" width="11.25" style="2" bestFit="1" customWidth="1"/>
    <col min="7181" max="7181" width="12.5" style="2" customWidth="1"/>
    <col min="7182" max="7182" width="15.375" style="2" customWidth="1"/>
    <col min="7183" max="7183" width="10.5" style="2" bestFit="1" customWidth="1"/>
    <col min="7184" max="7424" width="9" style="2"/>
    <col min="7425" max="7425" width="8.25" style="2" customWidth="1"/>
    <col min="7426" max="7426" width="9.375" style="2" customWidth="1"/>
    <col min="7427" max="7427" width="9" style="2" customWidth="1"/>
    <col min="7428" max="7428" width="9.5" style="2" customWidth="1"/>
    <col min="7429" max="7429" width="8.375" style="2" customWidth="1"/>
    <col min="7430" max="7430" width="9.75" style="2" customWidth="1"/>
    <col min="7431" max="7431" width="9.625" style="2" customWidth="1"/>
    <col min="7432" max="7432" width="13.375" style="2" customWidth="1"/>
    <col min="7433" max="7433" width="12.25" style="2" bestFit="1" customWidth="1"/>
    <col min="7434" max="7434" width="11.5" style="2" customWidth="1"/>
    <col min="7435" max="7435" width="10.5" style="2" bestFit="1" customWidth="1"/>
    <col min="7436" max="7436" width="11.25" style="2" bestFit="1" customWidth="1"/>
    <col min="7437" max="7437" width="12.5" style="2" customWidth="1"/>
    <col min="7438" max="7438" width="15.375" style="2" customWidth="1"/>
    <col min="7439" max="7439" width="10.5" style="2" bestFit="1" customWidth="1"/>
    <col min="7440" max="7680" width="9" style="2"/>
    <col min="7681" max="7681" width="8.25" style="2" customWidth="1"/>
    <col min="7682" max="7682" width="9.375" style="2" customWidth="1"/>
    <col min="7683" max="7683" width="9" style="2" customWidth="1"/>
    <col min="7684" max="7684" width="9.5" style="2" customWidth="1"/>
    <col min="7685" max="7685" width="8.375" style="2" customWidth="1"/>
    <col min="7686" max="7686" width="9.75" style="2" customWidth="1"/>
    <col min="7687" max="7687" width="9.625" style="2" customWidth="1"/>
    <col min="7688" max="7688" width="13.375" style="2" customWidth="1"/>
    <col min="7689" max="7689" width="12.25" style="2" bestFit="1" customWidth="1"/>
    <col min="7690" max="7690" width="11.5" style="2" customWidth="1"/>
    <col min="7691" max="7691" width="10.5" style="2" bestFit="1" customWidth="1"/>
    <col min="7692" max="7692" width="11.25" style="2" bestFit="1" customWidth="1"/>
    <col min="7693" max="7693" width="12.5" style="2" customWidth="1"/>
    <col min="7694" max="7694" width="15.375" style="2" customWidth="1"/>
    <col min="7695" max="7695" width="10.5" style="2" bestFit="1" customWidth="1"/>
    <col min="7696" max="7936" width="9" style="2"/>
    <col min="7937" max="7937" width="8.25" style="2" customWidth="1"/>
    <col min="7938" max="7938" width="9.375" style="2" customWidth="1"/>
    <col min="7939" max="7939" width="9" style="2" customWidth="1"/>
    <col min="7940" max="7940" width="9.5" style="2" customWidth="1"/>
    <col min="7941" max="7941" width="8.375" style="2" customWidth="1"/>
    <col min="7942" max="7942" width="9.75" style="2" customWidth="1"/>
    <col min="7943" max="7943" width="9.625" style="2" customWidth="1"/>
    <col min="7944" max="7944" width="13.375" style="2" customWidth="1"/>
    <col min="7945" max="7945" width="12.25" style="2" bestFit="1" customWidth="1"/>
    <col min="7946" max="7946" width="11.5" style="2" customWidth="1"/>
    <col min="7947" max="7947" width="10.5" style="2" bestFit="1" customWidth="1"/>
    <col min="7948" max="7948" width="11.25" style="2" bestFit="1" customWidth="1"/>
    <col min="7949" max="7949" width="12.5" style="2" customWidth="1"/>
    <col min="7950" max="7950" width="15.375" style="2" customWidth="1"/>
    <col min="7951" max="7951" width="10.5" style="2" bestFit="1" customWidth="1"/>
    <col min="7952" max="8192" width="9" style="2"/>
    <col min="8193" max="8193" width="8.25" style="2" customWidth="1"/>
    <col min="8194" max="8194" width="9.375" style="2" customWidth="1"/>
    <col min="8195" max="8195" width="9" style="2" customWidth="1"/>
    <col min="8196" max="8196" width="9.5" style="2" customWidth="1"/>
    <col min="8197" max="8197" width="8.375" style="2" customWidth="1"/>
    <col min="8198" max="8198" width="9.75" style="2" customWidth="1"/>
    <col min="8199" max="8199" width="9.625" style="2" customWidth="1"/>
    <col min="8200" max="8200" width="13.375" style="2" customWidth="1"/>
    <col min="8201" max="8201" width="12.25" style="2" bestFit="1" customWidth="1"/>
    <col min="8202" max="8202" width="11.5" style="2" customWidth="1"/>
    <col min="8203" max="8203" width="10.5" style="2" bestFit="1" customWidth="1"/>
    <col min="8204" max="8204" width="11.25" style="2" bestFit="1" customWidth="1"/>
    <col min="8205" max="8205" width="12.5" style="2" customWidth="1"/>
    <col min="8206" max="8206" width="15.375" style="2" customWidth="1"/>
    <col min="8207" max="8207" width="10.5" style="2" bestFit="1" customWidth="1"/>
    <col min="8208" max="8448" width="9" style="2"/>
    <col min="8449" max="8449" width="8.25" style="2" customWidth="1"/>
    <col min="8450" max="8450" width="9.375" style="2" customWidth="1"/>
    <col min="8451" max="8451" width="9" style="2" customWidth="1"/>
    <col min="8452" max="8452" width="9.5" style="2" customWidth="1"/>
    <col min="8453" max="8453" width="8.375" style="2" customWidth="1"/>
    <col min="8454" max="8454" width="9.75" style="2" customWidth="1"/>
    <col min="8455" max="8455" width="9.625" style="2" customWidth="1"/>
    <col min="8456" max="8456" width="13.375" style="2" customWidth="1"/>
    <col min="8457" max="8457" width="12.25" style="2" bestFit="1" customWidth="1"/>
    <col min="8458" max="8458" width="11.5" style="2" customWidth="1"/>
    <col min="8459" max="8459" width="10.5" style="2" bestFit="1" customWidth="1"/>
    <col min="8460" max="8460" width="11.25" style="2" bestFit="1" customWidth="1"/>
    <col min="8461" max="8461" width="12.5" style="2" customWidth="1"/>
    <col min="8462" max="8462" width="15.375" style="2" customWidth="1"/>
    <col min="8463" max="8463" width="10.5" style="2" bestFit="1" customWidth="1"/>
    <col min="8464" max="8704" width="9" style="2"/>
    <col min="8705" max="8705" width="8.25" style="2" customWidth="1"/>
    <col min="8706" max="8706" width="9.375" style="2" customWidth="1"/>
    <col min="8707" max="8707" width="9" style="2" customWidth="1"/>
    <col min="8708" max="8708" width="9.5" style="2" customWidth="1"/>
    <col min="8709" max="8709" width="8.375" style="2" customWidth="1"/>
    <col min="8710" max="8710" width="9.75" style="2" customWidth="1"/>
    <col min="8711" max="8711" width="9.625" style="2" customWidth="1"/>
    <col min="8712" max="8712" width="13.375" style="2" customWidth="1"/>
    <col min="8713" max="8713" width="12.25" style="2" bestFit="1" customWidth="1"/>
    <col min="8714" max="8714" width="11.5" style="2" customWidth="1"/>
    <col min="8715" max="8715" width="10.5" style="2" bestFit="1" customWidth="1"/>
    <col min="8716" max="8716" width="11.25" style="2" bestFit="1" customWidth="1"/>
    <col min="8717" max="8717" width="12.5" style="2" customWidth="1"/>
    <col min="8718" max="8718" width="15.375" style="2" customWidth="1"/>
    <col min="8719" max="8719" width="10.5" style="2" bestFit="1" customWidth="1"/>
    <col min="8720" max="8960" width="9" style="2"/>
    <col min="8961" max="8961" width="8.25" style="2" customWidth="1"/>
    <col min="8962" max="8962" width="9.375" style="2" customWidth="1"/>
    <col min="8963" max="8963" width="9" style="2" customWidth="1"/>
    <col min="8964" max="8964" width="9.5" style="2" customWidth="1"/>
    <col min="8965" max="8965" width="8.375" style="2" customWidth="1"/>
    <col min="8966" max="8966" width="9.75" style="2" customWidth="1"/>
    <col min="8967" max="8967" width="9.625" style="2" customWidth="1"/>
    <col min="8968" max="8968" width="13.375" style="2" customWidth="1"/>
    <col min="8969" max="8969" width="12.25" style="2" bestFit="1" customWidth="1"/>
    <col min="8970" max="8970" width="11.5" style="2" customWidth="1"/>
    <col min="8971" max="8971" width="10.5" style="2" bestFit="1" customWidth="1"/>
    <col min="8972" max="8972" width="11.25" style="2" bestFit="1" customWidth="1"/>
    <col min="8973" max="8973" width="12.5" style="2" customWidth="1"/>
    <col min="8974" max="8974" width="15.375" style="2" customWidth="1"/>
    <col min="8975" max="8975" width="10.5" style="2" bestFit="1" customWidth="1"/>
    <col min="8976" max="9216" width="9" style="2"/>
    <col min="9217" max="9217" width="8.25" style="2" customWidth="1"/>
    <col min="9218" max="9218" width="9.375" style="2" customWidth="1"/>
    <col min="9219" max="9219" width="9" style="2" customWidth="1"/>
    <col min="9220" max="9220" width="9.5" style="2" customWidth="1"/>
    <col min="9221" max="9221" width="8.375" style="2" customWidth="1"/>
    <col min="9222" max="9222" width="9.75" style="2" customWidth="1"/>
    <col min="9223" max="9223" width="9.625" style="2" customWidth="1"/>
    <col min="9224" max="9224" width="13.375" style="2" customWidth="1"/>
    <col min="9225" max="9225" width="12.25" style="2" bestFit="1" customWidth="1"/>
    <col min="9226" max="9226" width="11.5" style="2" customWidth="1"/>
    <col min="9227" max="9227" width="10.5" style="2" bestFit="1" customWidth="1"/>
    <col min="9228" max="9228" width="11.25" style="2" bestFit="1" customWidth="1"/>
    <col min="9229" max="9229" width="12.5" style="2" customWidth="1"/>
    <col min="9230" max="9230" width="15.375" style="2" customWidth="1"/>
    <col min="9231" max="9231" width="10.5" style="2" bestFit="1" customWidth="1"/>
    <col min="9232" max="9472" width="9" style="2"/>
    <col min="9473" max="9473" width="8.25" style="2" customWidth="1"/>
    <col min="9474" max="9474" width="9.375" style="2" customWidth="1"/>
    <col min="9475" max="9475" width="9" style="2" customWidth="1"/>
    <col min="9476" max="9476" width="9.5" style="2" customWidth="1"/>
    <col min="9477" max="9477" width="8.375" style="2" customWidth="1"/>
    <col min="9478" max="9478" width="9.75" style="2" customWidth="1"/>
    <col min="9479" max="9479" width="9.625" style="2" customWidth="1"/>
    <col min="9480" max="9480" width="13.375" style="2" customWidth="1"/>
    <col min="9481" max="9481" width="12.25" style="2" bestFit="1" customWidth="1"/>
    <col min="9482" max="9482" width="11.5" style="2" customWidth="1"/>
    <col min="9483" max="9483" width="10.5" style="2" bestFit="1" customWidth="1"/>
    <col min="9484" max="9484" width="11.25" style="2" bestFit="1" customWidth="1"/>
    <col min="9485" max="9485" width="12.5" style="2" customWidth="1"/>
    <col min="9486" max="9486" width="15.375" style="2" customWidth="1"/>
    <col min="9487" max="9487" width="10.5" style="2" bestFit="1" customWidth="1"/>
    <col min="9488" max="9728" width="9" style="2"/>
    <col min="9729" max="9729" width="8.25" style="2" customWidth="1"/>
    <col min="9730" max="9730" width="9.375" style="2" customWidth="1"/>
    <col min="9731" max="9731" width="9" style="2" customWidth="1"/>
    <col min="9732" max="9732" width="9.5" style="2" customWidth="1"/>
    <col min="9733" max="9733" width="8.375" style="2" customWidth="1"/>
    <col min="9734" max="9734" width="9.75" style="2" customWidth="1"/>
    <col min="9735" max="9735" width="9.625" style="2" customWidth="1"/>
    <col min="9736" max="9736" width="13.375" style="2" customWidth="1"/>
    <col min="9737" max="9737" width="12.25" style="2" bestFit="1" customWidth="1"/>
    <col min="9738" max="9738" width="11.5" style="2" customWidth="1"/>
    <col min="9739" max="9739" width="10.5" style="2" bestFit="1" customWidth="1"/>
    <col min="9740" max="9740" width="11.25" style="2" bestFit="1" customWidth="1"/>
    <col min="9741" max="9741" width="12.5" style="2" customWidth="1"/>
    <col min="9742" max="9742" width="15.375" style="2" customWidth="1"/>
    <col min="9743" max="9743" width="10.5" style="2" bestFit="1" customWidth="1"/>
    <col min="9744" max="9984" width="9" style="2"/>
    <col min="9985" max="9985" width="8.25" style="2" customWidth="1"/>
    <col min="9986" max="9986" width="9.375" style="2" customWidth="1"/>
    <col min="9987" max="9987" width="9" style="2" customWidth="1"/>
    <col min="9988" max="9988" width="9.5" style="2" customWidth="1"/>
    <col min="9989" max="9989" width="8.375" style="2" customWidth="1"/>
    <col min="9990" max="9990" width="9.75" style="2" customWidth="1"/>
    <col min="9991" max="9991" width="9.625" style="2" customWidth="1"/>
    <col min="9992" max="9992" width="13.375" style="2" customWidth="1"/>
    <col min="9993" max="9993" width="12.25" style="2" bestFit="1" customWidth="1"/>
    <col min="9994" max="9994" width="11.5" style="2" customWidth="1"/>
    <col min="9995" max="9995" width="10.5" style="2" bestFit="1" customWidth="1"/>
    <col min="9996" max="9996" width="11.25" style="2" bestFit="1" customWidth="1"/>
    <col min="9997" max="9997" width="12.5" style="2" customWidth="1"/>
    <col min="9998" max="9998" width="15.375" style="2" customWidth="1"/>
    <col min="9999" max="9999" width="10.5" style="2" bestFit="1" customWidth="1"/>
    <col min="10000" max="10240" width="9" style="2"/>
    <col min="10241" max="10241" width="8.25" style="2" customWidth="1"/>
    <col min="10242" max="10242" width="9.375" style="2" customWidth="1"/>
    <col min="10243" max="10243" width="9" style="2" customWidth="1"/>
    <col min="10244" max="10244" width="9.5" style="2" customWidth="1"/>
    <col min="10245" max="10245" width="8.375" style="2" customWidth="1"/>
    <col min="10246" max="10246" width="9.75" style="2" customWidth="1"/>
    <col min="10247" max="10247" width="9.625" style="2" customWidth="1"/>
    <col min="10248" max="10248" width="13.375" style="2" customWidth="1"/>
    <col min="10249" max="10249" width="12.25" style="2" bestFit="1" customWidth="1"/>
    <col min="10250" max="10250" width="11.5" style="2" customWidth="1"/>
    <col min="10251" max="10251" width="10.5" style="2" bestFit="1" customWidth="1"/>
    <col min="10252" max="10252" width="11.25" style="2" bestFit="1" customWidth="1"/>
    <col min="10253" max="10253" width="12.5" style="2" customWidth="1"/>
    <col min="10254" max="10254" width="15.375" style="2" customWidth="1"/>
    <col min="10255" max="10255" width="10.5" style="2" bestFit="1" customWidth="1"/>
    <col min="10256" max="10496" width="9" style="2"/>
    <col min="10497" max="10497" width="8.25" style="2" customWidth="1"/>
    <col min="10498" max="10498" width="9.375" style="2" customWidth="1"/>
    <col min="10499" max="10499" width="9" style="2" customWidth="1"/>
    <col min="10500" max="10500" width="9.5" style="2" customWidth="1"/>
    <col min="10501" max="10501" width="8.375" style="2" customWidth="1"/>
    <col min="10502" max="10502" width="9.75" style="2" customWidth="1"/>
    <col min="10503" max="10503" width="9.625" style="2" customWidth="1"/>
    <col min="10504" max="10504" width="13.375" style="2" customWidth="1"/>
    <col min="10505" max="10505" width="12.25" style="2" bestFit="1" customWidth="1"/>
    <col min="10506" max="10506" width="11.5" style="2" customWidth="1"/>
    <col min="10507" max="10507" width="10.5" style="2" bestFit="1" customWidth="1"/>
    <col min="10508" max="10508" width="11.25" style="2" bestFit="1" customWidth="1"/>
    <col min="10509" max="10509" width="12.5" style="2" customWidth="1"/>
    <col min="10510" max="10510" width="15.375" style="2" customWidth="1"/>
    <col min="10511" max="10511" width="10.5" style="2" bestFit="1" customWidth="1"/>
    <col min="10512" max="10752" width="9" style="2"/>
    <col min="10753" max="10753" width="8.25" style="2" customWidth="1"/>
    <col min="10754" max="10754" width="9.375" style="2" customWidth="1"/>
    <col min="10755" max="10755" width="9" style="2" customWidth="1"/>
    <col min="10756" max="10756" width="9.5" style="2" customWidth="1"/>
    <col min="10757" max="10757" width="8.375" style="2" customWidth="1"/>
    <col min="10758" max="10758" width="9.75" style="2" customWidth="1"/>
    <col min="10759" max="10759" width="9.625" style="2" customWidth="1"/>
    <col min="10760" max="10760" width="13.375" style="2" customWidth="1"/>
    <col min="10761" max="10761" width="12.25" style="2" bestFit="1" customWidth="1"/>
    <col min="10762" max="10762" width="11.5" style="2" customWidth="1"/>
    <col min="10763" max="10763" width="10.5" style="2" bestFit="1" customWidth="1"/>
    <col min="10764" max="10764" width="11.25" style="2" bestFit="1" customWidth="1"/>
    <col min="10765" max="10765" width="12.5" style="2" customWidth="1"/>
    <col min="10766" max="10766" width="15.375" style="2" customWidth="1"/>
    <col min="10767" max="10767" width="10.5" style="2" bestFit="1" customWidth="1"/>
    <col min="10768" max="11008" width="9" style="2"/>
    <col min="11009" max="11009" width="8.25" style="2" customWidth="1"/>
    <col min="11010" max="11010" width="9.375" style="2" customWidth="1"/>
    <col min="11011" max="11011" width="9" style="2" customWidth="1"/>
    <col min="11012" max="11012" width="9.5" style="2" customWidth="1"/>
    <col min="11013" max="11013" width="8.375" style="2" customWidth="1"/>
    <col min="11014" max="11014" width="9.75" style="2" customWidth="1"/>
    <col min="11015" max="11015" width="9.625" style="2" customWidth="1"/>
    <col min="11016" max="11016" width="13.375" style="2" customWidth="1"/>
    <col min="11017" max="11017" width="12.25" style="2" bestFit="1" customWidth="1"/>
    <col min="11018" max="11018" width="11.5" style="2" customWidth="1"/>
    <col min="11019" max="11019" width="10.5" style="2" bestFit="1" customWidth="1"/>
    <col min="11020" max="11020" width="11.25" style="2" bestFit="1" customWidth="1"/>
    <col min="11021" max="11021" width="12.5" style="2" customWidth="1"/>
    <col min="11022" max="11022" width="15.375" style="2" customWidth="1"/>
    <col min="11023" max="11023" width="10.5" style="2" bestFit="1" customWidth="1"/>
    <col min="11024" max="11264" width="9" style="2"/>
    <col min="11265" max="11265" width="8.25" style="2" customWidth="1"/>
    <col min="11266" max="11266" width="9.375" style="2" customWidth="1"/>
    <col min="11267" max="11267" width="9" style="2" customWidth="1"/>
    <col min="11268" max="11268" width="9.5" style="2" customWidth="1"/>
    <col min="11269" max="11269" width="8.375" style="2" customWidth="1"/>
    <col min="11270" max="11270" width="9.75" style="2" customWidth="1"/>
    <col min="11271" max="11271" width="9.625" style="2" customWidth="1"/>
    <col min="11272" max="11272" width="13.375" style="2" customWidth="1"/>
    <col min="11273" max="11273" width="12.25" style="2" bestFit="1" customWidth="1"/>
    <col min="11274" max="11274" width="11.5" style="2" customWidth="1"/>
    <col min="11275" max="11275" width="10.5" style="2" bestFit="1" customWidth="1"/>
    <col min="11276" max="11276" width="11.25" style="2" bestFit="1" customWidth="1"/>
    <col min="11277" max="11277" width="12.5" style="2" customWidth="1"/>
    <col min="11278" max="11278" width="15.375" style="2" customWidth="1"/>
    <col min="11279" max="11279" width="10.5" style="2" bestFit="1" customWidth="1"/>
    <col min="11280" max="11520" width="9" style="2"/>
    <col min="11521" max="11521" width="8.25" style="2" customWidth="1"/>
    <col min="11522" max="11522" width="9.375" style="2" customWidth="1"/>
    <col min="11523" max="11523" width="9" style="2" customWidth="1"/>
    <col min="11524" max="11524" width="9.5" style="2" customWidth="1"/>
    <col min="11525" max="11525" width="8.375" style="2" customWidth="1"/>
    <col min="11526" max="11526" width="9.75" style="2" customWidth="1"/>
    <col min="11527" max="11527" width="9.625" style="2" customWidth="1"/>
    <col min="11528" max="11528" width="13.375" style="2" customWidth="1"/>
    <col min="11529" max="11529" width="12.25" style="2" bestFit="1" customWidth="1"/>
    <col min="11530" max="11530" width="11.5" style="2" customWidth="1"/>
    <col min="11531" max="11531" width="10.5" style="2" bestFit="1" customWidth="1"/>
    <col min="11532" max="11532" width="11.25" style="2" bestFit="1" customWidth="1"/>
    <col min="11533" max="11533" width="12.5" style="2" customWidth="1"/>
    <col min="11534" max="11534" width="15.375" style="2" customWidth="1"/>
    <col min="11535" max="11535" width="10.5" style="2" bestFit="1" customWidth="1"/>
    <col min="11536" max="11776" width="9" style="2"/>
    <col min="11777" max="11777" width="8.25" style="2" customWidth="1"/>
    <col min="11778" max="11778" width="9.375" style="2" customWidth="1"/>
    <col min="11779" max="11779" width="9" style="2" customWidth="1"/>
    <col min="11780" max="11780" width="9.5" style="2" customWidth="1"/>
    <col min="11781" max="11781" width="8.375" style="2" customWidth="1"/>
    <col min="11782" max="11782" width="9.75" style="2" customWidth="1"/>
    <col min="11783" max="11783" width="9.625" style="2" customWidth="1"/>
    <col min="11784" max="11784" width="13.375" style="2" customWidth="1"/>
    <col min="11785" max="11785" width="12.25" style="2" bestFit="1" customWidth="1"/>
    <col min="11786" max="11786" width="11.5" style="2" customWidth="1"/>
    <col min="11787" max="11787" width="10.5" style="2" bestFit="1" customWidth="1"/>
    <col min="11788" max="11788" width="11.25" style="2" bestFit="1" customWidth="1"/>
    <col min="11789" max="11789" width="12.5" style="2" customWidth="1"/>
    <col min="11790" max="11790" width="15.375" style="2" customWidth="1"/>
    <col min="11791" max="11791" width="10.5" style="2" bestFit="1" customWidth="1"/>
    <col min="11792" max="12032" width="9" style="2"/>
    <col min="12033" max="12033" width="8.25" style="2" customWidth="1"/>
    <col min="12034" max="12034" width="9.375" style="2" customWidth="1"/>
    <col min="12035" max="12035" width="9" style="2" customWidth="1"/>
    <col min="12036" max="12036" width="9.5" style="2" customWidth="1"/>
    <col min="12037" max="12037" width="8.375" style="2" customWidth="1"/>
    <col min="12038" max="12038" width="9.75" style="2" customWidth="1"/>
    <col min="12039" max="12039" width="9.625" style="2" customWidth="1"/>
    <col min="12040" max="12040" width="13.375" style="2" customWidth="1"/>
    <col min="12041" max="12041" width="12.25" style="2" bestFit="1" customWidth="1"/>
    <col min="12042" max="12042" width="11.5" style="2" customWidth="1"/>
    <col min="12043" max="12043" width="10.5" style="2" bestFit="1" customWidth="1"/>
    <col min="12044" max="12044" width="11.25" style="2" bestFit="1" customWidth="1"/>
    <col min="12045" max="12045" width="12.5" style="2" customWidth="1"/>
    <col min="12046" max="12046" width="15.375" style="2" customWidth="1"/>
    <col min="12047" max="12047" width="10.5" style="2" bestFit="1" customWidth="1"/>
    <col min="12048" max="12288" width="9" style="2"/>
    <col min="12289" max="12289" width="8.25" style="2" customWidth="1"/>
    <col min="12290" max="12290" width="9.375" style="2" customWidth="1"/>
    <col min="12291" max="12291" width="9" style="2" customWidth="1"/>
    <col min="12292" max="12292" width="9.5" style="2" customWidth="1"/>
    <col min="12293" max="12293" width="8.375" style="2" customWidth="1"/>
    <col min="12294" max="12294" width="9.75" style="2" customWidth="1"/>
    <col min="12295" max="12295" width="9.625" style="2" customWidth="1"/>
    <col min="12296" max="12296" width="13.375" style="2" customWidth="1"/>
    <col min="12297" max="12297" width="12.25" style="2" bestFit="1" customWidth="1"/>
    <col min="12298" max="12298" width="11.5" style="2" customWidth="1"/>
    <col min="12299" max="12299" width="10.5" style="2" bestFit="1" customWidth="1"/>
    <col min="12300" max="12300" width="11.25" style="2" bestFit="1" customWidth="1"/>
    <col min="12301" max="12301" width="12.5" style="2" customWidth="1"/>
    <col min="12302" max="12302" width="15.375" style="2" customWidth="1"/>
    <col min="12303" max="12303" width="10.5" style="2" bestFit="1" customWidth="1"/>
    <col min="12304" max="12544" width="9" style="2"/>
    <col min="12545" max="12545" width="8.25" style="2" customWidth="1"/>
    <col min="12546" max="12546" width="9.375" style="2" customWidth="1"/>
    <col min="12547" max="12547" width="9" style="2" customWidth="1"/>
    <col min="12548" max="12548" width="9.5" style="2" customWidth="1"/>
    <col min="12549" max="12549" width="8.375" style="2" customWidth="1"/>
    <col min="12550" max="12550" width="9.75" style="2" customWidth="1"/>
    <col min="12551" max="12551" width="9.625" style="2" customWidth="1"/>
    <col min="12552" max="12552" width="13.375" style="2" customWidth="1"/>
    <col min="12553" max="12553" width="12.25" style="2" bestFit="1" customWidth="1"/>
    <col min="12554" max="12554" width="11.5" style="2" customWidth="1"/>
    <col min="12555" max="12555" width="10.5" style="2" bestFit="1" customWidth="1"/>
    <col min="12556" max="12556" width="11.25" style="2" bestFit="1" customWidth="1"/>
    <col min="12557" max="12557" width="12.5" style="2" customWidth="1"/>
    <col min="12558" max="12558" width="15.375" style="2" customWidth="1"/>
    <col min="12559" max="12559" width="10.5" style="2" bestFit="1" customWidth="1"/>
    <col min="12560" max="12800" width="9" style="2"/>
    <col min="12801" max="12801" width="8.25" style="2" customWidth="1"/>
    <col min="12802" max="12802" width="9.375" style="2" customWidth="1"/>
    <col min="12803" max="12803" width="9" style="2" customWidth="1"/>
    <col min="12804" max="12804" width="9.5" style="2" customWidth="1"/>
    <col min="12805" max="12805" width="8.375" style="2" customWidth="1"/>
    <col min="12806" max="12806" width="9.75" style="2" customWidth="1"/>
    <col min="12807" max="12807" width="9.625" style="2" customWidth="1"/>
    <col min="12808" max="12808" width="13.375" style="2" customWidth="1"/>
    <col min="12809" max="12809" width="12.25" style="2" bestFit="1" customWidth="1"/>
    <col min="12810" max="12810" width="11.5" style="2" customWidth="1"/>
    <col min="12811" max="12811" width="10.5" style="2" bestFit="1" customWidth="1"/>
    <col min="12812" max="12812" width="11.25" style="2" bestFit="1" customWidth="1"/>
    <col min="12813" max="12813" width="12.5" style="2" customWidth="1"/>
    <col min="12814" max="12814" width="15.375" style="2" customWidth="1"/>
    <col min="12815" max="12815" width="10.5" style="2" bestFit="1" customWidth="1"/>
    <col min="12816" max="13056" width="9" style="2"/>
    <col min="13057" max="13057" width="8.25" style="2" customWidth="1"/>
    <col min="13058" max="13058" width="9.375" style="2" customWidth="1"/>
    <col min="13059" max="13059" width="9" style="2" customWidth="1"/>
    <col min="13060" max="13060" width="9.5" style="2" customWidth="1"/>
    <col min="13061" max="13061" width="8.375" style="2" customWidth="1"/>
    <col min="13062" max="13062" width="9.75" style="2" customWidth="1"/>
    <col min="13063" max="13063" width="9.625" style="2" customWidth="1"/>
    <col min="13064" max="13064" width="13.375" style="2" customWidth="1"/>
    <col min="13065" max="13065" width="12.25" style="2" bestFit="1" customWidth="1"/>
    <col min="13066" max="13066" width="11.5" style="2" customWidth="1"/>
    <col min="13067" max="13067" width="10.5" style="2" bestFit="1" customWidth="1"/>
    <col min="13068" max="13068" width="11.25" style="2" bestFit="1" customWidth="1"/>
    <col min="13069" max="13069" width="12.5" style="2" customWidth="1"/>
    <col min="13070" max="13070" width="15.375" style="2" customWidth="1"/>
    <col min="13071" max="13071" width="10.5" style="2" bestFit="1" customWidth="1"/>
    <col min="13072" max="13312" width="9" style="2"/>
    <col min="13313" max="13313" width="8.25" style="2" customWidth="1"/>
    <col min="13314" max="13314" width="9.375" style="2" customWidth="1"/>
    <col min="13315" max="13315" width="9" style="2" customWidth="1"/>
    <col min="13316" max="13316" width="9.5" style="2" customWidth="1"/>
    <col min="13317" max="13317" width="8.375" style="2" customWidth="1"/>
    <col min="13318" max="13318" width="9.75" style="2" customWidth="1"/>
    <col min="13319" max="13319" width="9.625" style="2" customWidth="1"/>
    <col min="13320" max="13320" width="13.375" style="2" customWidth="1"/>
    <col min="13321" max="13321" width="12.25" style="2" bestFit="1" customWidth="1"/>
    <col min="13322" max="13322" width="11.5" style="2" customWidth="1"/>
    <col min="13323" max="13323" width="10.5" style="2" bestFit="1" customWidth="1"/>
    <col min="13324" max="13324" width="11.25" style="2" bestFit="1" customWidth="1"/>
    <col min="13325" max="13325" width="12.5" style="2" customWidth="1"/>
    <col min="13326" max="13326" width="15.375" style="2" customWidth="1"/>
    <col min="13327" max="13327" width="10.5" style="2" bestFit="1" customWidth="1"/>
    <col min="13328" max="13568" width="9" style="2"/>
    <col min="13569" max="13569" width="8.25" style="2" customWidth="1"/>
    <col min="13570" max="13570" width="9.375" style="2" customWidth="1"/>
    <col min="13571" max="13571" width="9" style="2" customWidth="1"/>
    <col min="13572" max="13572" width="9.5" style="2" customWidth="1"/>
    <col min="13573" max="13573" width="8.375" style="2" customWidth="1"/>
    <col min="13574" max="13574" width="9.75" style="2" customWidth="1"/>
    <col min="13575" max="13575" width="9.625" style="2" customWidth="1"/>
    <col min="13576" max="13576" width="13.375" style="2" customWidth="1"/>
    <col min="13577" max="13577" width="12.25" style="2" bestFit="1" customWidth="1"/>
    <col min="13578" max="13578" width="11.5" style="2" customWidth="1"/>
    <col min="13579" max="13579" width="10.5" style="2" bestFit="1" customWidth="1"/>
    <col min="13580" max="13580" width="11.25" style="2" bestFit="1" customWidth="1"/>
    <col min="13581" max="13581" width="12.5" style="2" customWidth="1"/>
    <col min="13582" max="13582" width="15.375" style="2" customWidth="1"/>
    <col min="13583" max="13583" width="10.5" style="2" bestFit="1" customWidth="1"/>
    <col min="13584" max="13824" width="9" style="2"/>
    <col min="13825" max="13825" width="8.25" style="2" customWidth="1"/>
    <col min="13826" max="13826" width="9.375" style="2" customWidth="1"/>
    <col min="13827" max="13827" width="9" style="2" customWidth="1"/>
    <col min="13828" max="13828" width="9.5" style="2" customWidth="1"/>
    <col min="13829" max="13829" width="8.375" style="2" customWidth="1"/>
    <col min="13830" max="13830" width="9.75" style="2" customWidth="1"/>
    <col min="13831" max="13831" width="9.625" style="2" customWidth="1"/>
    <col min="13832" max="13832" width="13.375" style="2" customWidth="1"/>
    <col min="13833" max="13833" width="12.25" style="2" bestFit="1" customWidth="1"/>
    <col min="13834" max="13834" width="11.5" style="2" customWidth="1"/>
    <col min="13835" max="13835" width="10.5" style="2" bestFit="1" customWidth="1"/>
    <col min="13836" max="13836" width="11.25" style="2" bestFit="1" customWidth="1"/>
    <col min="13837" max="13837" width="12.5" style="2" customWidth="1"/>
    <col min="13838" max="13838" width="15.375" style="2" customWidth="1"/>
    <col min="13839" max="13839" width="10.5" style="2" bestFit="1" customWidth="1"/>
    <col min="13840" max="14080" width="9" style="2"/>
    <col min="14081" max="14081" width="8.25" style="2" customWidth="1"/>
    <col min="14082" max="14082" width="9.375" style="2" customWidth="1"/>
    <col min="14083" max="14083" width="9" style="2" customWidth="1"/>
    <col min="14084" max="14084" width="9.5" style="2" customWidth="1"/>
    <col min="14085" max="14085" width="8.375" style="2" customWidth="1"/>
    <col min="14086" max="14086" width="9.75" style="2" customWidth="1"/>
    <col min="14087" max="14087" width="9.625" style="2" customWidth="1"/>
    <col min="14088" max="14088" width="13.375" style="2" customWidth="1"/>
    <col min="14089" max="14089" width="12.25" style="2" bestFit="1" customWidth="1"/>
    <col min="14090" max="14090" width="11.5" style="2" customWidth="1"/>
    <col min="14091" max="14091" width="10.5" style="2" bestFit="1" customWidth="1"/>
    <col min="14092" max="14092" width="11.25" style="2" bestFit="1" customWidth="1"/>
    <col min="14093" max="14093" width="12.5" style="2" customWidth="1"/>
    <col min="14094" max="14094" width="15.375" style="2" customWidth="1"/>
    <col min="14095" max="14095" width="10.5" style="2" bestFit="1" customWidth="1"/>
    <col min="14096" max="14336" width="9" style="2"/>
    <col min="14337" max="14337" width="8.25" style="2" customWidth="1"/>
    <col min="14338" max="14338" width="9.375" style="2" customWidth="1"/>
    <col min="14339" max="14339" width="9" style="2" customWidth="1"/>
    <col min="14340" max="14340" width="9.5" style="2" customWidth="1"/>
    <col min="14341" max="14341" width="8.375" style="2" customWidth="1"/>
    <col min="14342" max="14342" width="9.75" style="2" customWidth="1"/>
    <col min="14343" max="14343" width="9.625" style="2" customWidth="1"/>
    <col min="14344" max="14344" width="13.375" style="2" customWidth="1"/>
    <col min="14345" max="14345" width="12.25" style="2" bestFit="1" customWidth="1"/>
    <col min="14346" max="14346" width="11.5" style="2" customWidth="1"/>
    <col min="14347" max="14347" width="10.5" style="2" bestFit="1" customWidth="1"/>
    <col min="14348" max="14348" width="11.25" style="2" bestFit="1" customWidth="1"/>
    <col min="14349" max="14349" width="12.5" style="2" customWidth="1"/>
    <col min="14350" max="14350" width="15.375" style="2" customWidth="1"/>
    <col min="14351" max="14351" width="10.5" style="2" bestFit="1" customWidth="1"/>
    <col min="14352" max="14592" width="9" style="2"/>
    <col min="14593" max="14593" width="8.25" style="2" customWidth="1"/>
    <col min="14594" max="14594" width="9.375" style="2" customWidth="1"/>
    <col min="14595" max="14595" width="9" style="2" customWidth="1"/>
    <col min="14596" max="14596" width="9.5" style="2" customWidth="1"/>
    <col min="14597" max="14597" width="8.375" style="2" customWidth="1"/>
    <col min="14598" max="14598" width="9.75" style="2" customWidth="1"/>
    <col min="14599" max="14599" width="9.625" style="2" customWidth="1"/>
    <col min="14600" max="14600" width="13.375" style="2" customWidth="1"/>
    <col min="14601" max="14601" width="12.25" style="2" bestFit="1" customWidth="1"/>
    <col min="14602" max="14602" width="11.5" style="2" customWidth="1"/>
    <col min="14603" max="14603" width="10.5" style="2" bestFit="1" customWidth="1"/>
    <col min="14604" max="14604" width="11.25" style="2" bestFit="1" customWidth="1"/>
    <col min="14605" max="14605" width="12.5" style="2" customWidth="1"/>
    <col min="14606" max="14606" width="15.375" style="2" customWidth="1"/>
    <col min="14607" max="14607" width="10.5" style="2" bestFit="1" customWidth="1"/>
    <col min="14608" max="14848" width="9" style="2"/>
    <col min="14849" max="14849" width="8.25" style="2" customWidth="1"/>
    <col min="14850" max="14850" width="9.375" style="2" customWidth="1"/>
    <col min="14851" max="14851" width="9" style="2" customWidth="1"/>
    <col min="14852" max="14852" width="9.5" style="2" customWidth="1"/>
    <col min="14853" max="14853" width="8.375" style="2" customWidth="1"/>
    <col min="14854" max="14854" width="9.75" style="2" customWidth="1"/>
    <col min="14855" max="14855" width="9.625" style="2" customWidth="1"/>
    <col min="14856" max="14856" width="13.375" style="2" customWidth="1"/>
    <col min="14857" max="14857" width="12.25" style="2" bestFit="1" customWidth="1"/>
    <col min="14858" max="14858" width="11.5" style="2" customWidth="1"/>
    <col min="14859" max="14859" width="10.5" style="2" bestFit="1" customWidth="1"/>
    <col min="14860" max="14860" width="11.25" style="2" bestFit="1" customWidth="1"/>
    <col min="14861" max="14861" width="12.5" style="2" customWidth="1"/>
    <col min="14862" max="14862" width="15.375" style="2" customWidth="1"/>
    <col min="14863" max="14863" width="10.5" style="2" bestFit="1" customWidth="1"/>
    <col min="14864" max="15104" width="9" style="2"/>
    <col min="15105" max="15105" width="8.25" style="2" customWidth="1"/>
    <col min="15106" max="15106" width="9.375" style="2" customWidth="1"/>
    <col min="15107" max="15107" width="9" style="2" customWidth="1"/>
    <col min="15108" max="15108" width="9.5" style="2" customWidth="1"/>
    <col min="15109" max="15109" width="8.375" style="2" customWidth="1"/>
    <col min="15110" max="15110" width="9.75" style="2" customWidth="1"/>
    <col min="15111" max="15111" width="9.625" style="2" customWidth="1"/>
    <col min="15112" max="15112" width="13.375" style="2" customWidth="1"/>
    <col min="15113" max="15113" width="12.25" style="2" bestFit="1" customWidth="1"/>
    <col min="15114" max="15114" width="11.5" style="2" customWidth="1"/>
    <col min="15115" max="15115" width="10.5" style="2" bestFit="1" customWidth="1"/>
    <col min="15116" max="15116" width="11.25" style="2" bestFit="1" customWidth="1"/>
    <col min="15117" max="15117" width="12.5" style="2" customWidth="1"/>
    <col min="15118" max="15118" width="15.375" style="2" customWidth="1"/>
    <col min="15119" max="15119" width="10.5" style="2" bestFit="1" customWidth="1"/>
    <col min="15120" max="15360" width="9" style="2"/>
    <col min="15361" max="15361" width="8.25" style="2" customWidth="1"/>
    <col min="15362" max="15362" width="9.375" style="2" customWidth="1"/>
    <col min="15363" max="15363" width="9" style="2" customWidth="1"/>
    <col min="15364" max="15364" width="9.5" style="2" customWidth="1"/>
    <col min="15365" max="15365" width="8.375" style="2" customWidth="1"/>
    <col min="15366" max="15366" width="9.75" style="2" customWidth="1"/>
    <col min="15367" max="15367" width="9.625" style="2" customWidth="1"/>
    <col min="15368" max="15368" width="13.375" style="2" customWidth="1"/>
    <col min="15369" max="15369" width="12.25" style="2" bestFit="1" customWidth="1"/>
    <col min="15370" max="15370" width="11.5" style="2" customWidth="1"/>
    <col min="15371" max="15371" width="10.5" style="2" bestFit="1" customWidth="1"/>
    <col min="15372" max="15372" width="11.25" style="2" bestFit="1" customWidth="1"/>
    <col min="15373" max="15373" width="12.5" style="2" customWidth="1"/>
    <col min="15374" max="15374" width="15.375" style="2" customWidth="1"/>
    <col min="15375" max="15375" width="10.5" style="2" bestFit="1" customWidth="1"/>
    <col min="15376" max="15616" width="9" style="2"/>
    <col min="15617" max="15617" width="8.25" style="2" customWidth="1"/>
    <col min="15618" max="15618" width="9.375" style="2" customWidth="1"/>
    <col min="15619" max="15619" width="9" style="2" customWidth="1"/>
    <col min="15620" max="15620" width="9.5" style="2" customWidth="1"/>
    <col min="15621" max="15621" width="8.375" style="2" customWidth="1"/>
    <col min="15622" max="15622" width="9.75" style="2" customWidth="1"/>
    <col min="15623" max="15623" width="9.625" style="2" customWidth="1"/>
    <col min="15624" max="15624" width="13.375" style="2" customWidth="1"/>
    <col min="15625" max="15625" width="12.25" style="2" bestFit="1" customWidth="1"/>
    <col min="15626" max="15626" width="11.5" style="2" customWidth="1"/>
    <col min="15627" max="15627" width="10.5" style="2" bestFit="1" customWidth="1"/>
    <col min="15628" max="15628" width="11.25" style="2" bestFit="1" customWidth="1"/>
    <col min="15629" max="15629" width="12.5" style="2" customWidth="1"/>
    <col min="15630" max="15630" width="15.375" style="2" customWidth="1"/>
    <col min="15631" max="15631" width="10.5" style="2" bestFit="1" customWidth="1"/>
    <col min="15632" max="15872" width="9" style="2"/>
    <col min="15873" max="15873" width="8.25" style="2" customWidth="1"/>
    <col min="15874" max="15874" width="9.375" style="2" customWidth="1"/>
    <col min="15875" max="15875" width="9" style="2" customWidth="1"/>
    <col min="15876" max="15876" width="9.5" style="2" customWidth="1"/>
    <col min="15877" max="15877" width="8.375" style="2" customWidth="1"/>
    <col min="15878" max="15878" width="9.75" style="2" customWidth="1"/>
    <col min="15879" max="15879" width="9.625" style="2" customWidth="1"/>
    <col min="15880" max="15880" width="13.375" style="2" customWidth="1"/>
    <col min="15881" max="15881" width="12.25" style="2" bestFit="1" customWidth="1"/>
    <col min="15882" max="15882" width="11.5" style="2" customWidth="1"/>
    <col min="15883" max="15883" width="10.5" style="2" bestFit="1" customWidth="1"/>
    <col min="15884" max="15884" width="11.25" style="2" bestFit="1" customWidth="1"/>
    <col min="15885" max="15885" width="12.5" style="2" customWidth="1"/>
    <col min="15886" max="15886" width="15.375" style="2" customWidth="1"/>
    <col min="15887" max="15887" width="10.5" style="2" bestFit="1" customWidth="1"/>
    <col min="15888" max="16128" width="9" style="2"/>
    <col min="16129" max="16129" width="8.25" style="2" customWidth="1"/>
    <col min="16130" max="16130" width="9.375" style="2" customWidth="1"/>
    <col min="16131" max="16131" width="9" style="2" customWidth="1"/>
    <col min="16132" max="16132" width="9.5" style="2" customWidth="1"/>
    <col min="16133" max="16133" width="8.375" style="2" customWidth="1"/>
    <col min="16134" max="16134" width="9.75" style="2" customWidth="1"/>
    <col min="16135" max="16135" width="9.625" style="2" customWidth="1"/>
    <col min="16136" max="16136" width="13.375" style="2" customWidth="1"/>
    <col min="16137" max="16137" width="12.25" style="2" bestFit="1" customWidth="1"/>
    <col min="16138" max="16138" width="11.5" style="2" customWidth="1"/>
    <col min="16139" max="16139" width="10.5" style="2" bestFit="1" customWidth="1"/>
    <col min="16140" max="16140" width="11.25" style="2" bestFit="1" customWidth="1"/>
    <col min="16141" max="16141" width="12.5" style="2" customWidth="1"/>
    <col min="16142" max="16142" width="15.375" style="2" customWidth="1"/>
    <col min="16143" max="16143" width="10.5" style="2" bestFit="1" customWidth="1"/>
    <col min="16144" max="16384" width="9" style="2"/>
  </cols>
  <sheetData>
    <row r="1" spans="1:16" ht="18.75" x14ac:dyDescent="0.2">
      <c r="A1" s="1" t="s">
        <v>0</v>
      </c>
    </row>
    <row r="2" spans="1:16" ht="20.25" x14ac:dyDescent="0.2">
      <c r="A2" s="36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ht="21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 t="s">
        <v>1</v>
      </c>
    </row>
    <row r="4" spans="1:16" ht="21.95" customHeight="1" x14ac:dyDescent="0.2">
      <c r="A4" s="37" t="s">
        <v>2</v>
      </c>
      <c r="B4" s="39" t="s">
        <v>3</v>
      </c>
      <c r="C4" s="40"/>
      <c r="D4" s="40"/>
      <c r="E4" s="40"/>
      <c r="F4" s="40"/>
      <c r="G4" s="41"/>
      <c r="H4" s="39" t="s">
        <v>4</v>
      </c>
      <c r="I4" s="40"/>
      <c r="J4" s="40"/>
      <c r="K4" s="40"/>
      <c r="L4" s="40"/>
      <c r="M4" s="6"/>
      <c r="N4" s="37" t="s">
        <v>5</v>
      </c>
    </row>
    <row r="5" spans="1:16" ht="21.95" customHeight="1" x14ac:dyDescent="0.2">
      <c r="A5" s="38"/>
      <c r="B5" s="7" t="s">
        <v>6</v>
      </c>
      <c r="C5" s="8" t="s">
        <v>7</v>
      </c>
      <c r="D5" s="7" t="s">
        <v>8</v>
      </c>
      <c r="E5" s="7" t="s">
        <v>9</v>
      </c>
      <c r="F5" s="7" t="s">
        <v>10</v>
      </c>
      <c r="G5" s="9" t="s">
        <v>11</v>
      </c>
      <c r="H5" s="7" t="s">
        <v>12</v>
      </c>
      <c r="I5" s="7" t="s">
        <v>13</v>
      </c>
      <c r="J5" s="8" t="s">
        <v>14</v>
      </c>
      <c r="K5" s="10" t="s">
        <v>15</v>
      </c>
      <c r="L5" s="11" t="s">
        <v>16</v>
      </c>
      <c r="M5" s="7" t="s">
        <v>11</v>
      </c>
      <c r="N5" s="38"/>
    </row>
    <row r="6" spans="1:16" ht="21.95" customHeight="1" x14ac:dyDescent="0.2">
      <c r="A6" s="35" t="s">
        <v>17</v>
      </c>
      <c r="B6" s="12">
        <v>156.07313533999999</v>
      </c>
      <c r="C6" s="12">
        <v>11.42429052</v>
      </c>
      <c r="D6" s="12">
        <v>44.583958438499998</v>
      </c>
      <c r="E6" s="12">
        <v>0.10601616</v>
      </c>
      <c r="F6" s="12">
        <f t="shared" ref="F6:F7" si="0">SUM(B6:E6)</f>
        <v>212.18740045849998</v>
      </c>
      <c r="G6" s="12">
        <f>F6</f>
        <v>212.18740045849998</v>
      </c>
      <c r="H6" s="12">
        <v>92.793889750000005</v>
      </c>
      <c r="I6" s="12">
        <v>164.13841303999999</v>
      </c>
      <c r="J6" s="12">
        <v>10.424211639999999</v>
      </c>
      <c r="K6" s="12">
        <v>2.8092220000000001E-3</v>
      </c>
      <c r="L6" s="12">
        <f>SUM(H6:K6)</f>
        <v>267.359323652</v>
      </c>
      <c r="M6" s="12">
        <f>L6</f>
        <v>267.359323652</v>
      </c>
      <c r="N6" s="12">
        <f>F6+L6</f>
        <v>479.54672411050001</v>
      </c>
      <c r="O6" s="13"/>
    </row>
    <row r="7" spans="1:16" ht="21.95" customHeight="1" x14ac:dyDescent="0.2">
      <c r="A7" s="35" t="s">
        <v>18</v>
      </c>
      <c r="B7" s="12">
        <v>70.001576659999998</v>
      </c>
      <c r="C7" s="12">
        <v>10.42428591</v>
      </c>
      <c r="D7" s="12">
        <v>32.438584630999998</v>
      </c>
      <c r="E7" s="12">
        <v>8.6971919999999994E-2</v>
      </c>
      <c r="F7" s="12">
        <f t="shared" si="0"/>
        <v>112.95141912099999</v>
      </c>
      <c r="G7" s="12">
        <f>G6+F7</f>
        <v>325.13881957949997</v>
      </c>
      <c r="H7" s="12">
        <v>47.189860699999997</v>
      </c>
      <c r="I7" s="12">
        <v>66.507485180000003</v>
      </c>
      <c r="J7" s="12">
        <v>7.4666131</v>
      </c>
      <c r="K7" s="12">
        <v>2.0770519999999998E-3</v>
      </c>
      <c r="L7" s="12">
        <f>SUM(H7:K7)</f>
        <v>121.16603603200001</v>
      </c>
      <c r="M7" s="12">
        <f>M6+L7</f>
        <v>388.52535968400002</v>
      </c>
      <c r="N7" s="12">
        <f>F7+L7</f>
        <v>234.11745515299998</v>
      </c>
      <c r="O7" s="13"/>
    </row>
    <row r="8" spans="1:16" ht="21.95" customHeight="1" x14ac:dyDescent="0.2">
      <c r="A8" s="35" t="s">
        <v>19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P8" s="14"/>
    </row>
    <row r="9" spans="1:16" ht="21.95" customHeight="1" x14ac:dyDescent="0.2">
      <c r="A9" s="35" t="s">
        <v>20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 ht="21.95" customHeight="1" x14ac:dyDescent="0.2">
      <c r="A10" s="35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5"/>
      <c r="L10" s="12"/>
      <c r="M10" s="12"/>
      <c r="N10" s="12"/>
    </row>
    <row r="11" spans="1:16" ht="21.95" customHeight="1" x14ac:dyDescent="0.2">
      <c r="A11" s="35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5"/>
      <c r="L11" s="12"/>
      <c r="M11" s="12"/>
      <c r="N11" s="12"/>
    </row>
    <row r="12" spans="1:16" ht="21.95" customHeight="1" x14ac:dyDescent="0.2">
      <c r="A12" s="35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ht="21.95" customHeight="1" x14ac:dyDescent="0.2">
      <c r="A13" s="35" t="s">
        <v>24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ht="21.95" customHeight="1" x14ac:dyDescent="0.2">
      <c r="A14" s="35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1.95" customHeight="1" x14ac:dyDescent="0.2">
      <c r="A15" s="35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 ht="21.95" customHeight="1" x14ac:dyDescent="0.2">
      <c r="A16" s="35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1.95" customHeight="1" x14ac:dyDescent="0.2">
      <c r="A17" s="35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1.95" customHeight="1" x14ac:dyDescent="0.2">
      <c r="A18" s="34" t="s">
        <v>29</v>
      </c>
      <c r="B18" s="12">
        <f>SUM(B6:B17)</f>
        <v>226.07471199999998</v>
      </c>
      <c r="C18" s="12">
        <f>SUM(C6:C17)</f>
        <v>21.848576430000001</v>
      </c>
      <c r="D18" s="12">
        <f>SUM(D6:D17)</f>
        <v>77.022543069499989</v>
      </c>
      <c r="E18" s="12">
        <f>SUM(E6:E17)</f>
        <v>0.19298808000000001</v>
      </c>
      <c r="F18" s="12">
        <f>SUM(F6:F17)</f>
        <v>325.13881957949997</v>
      </c>
      <c r="G18" s="12" t="s">
        <v>30</v>
      </c>
      <c r="H18" s="12">
        <f>SUM(H6:H17)</f>
        <v>139.98375045</v>
      </c>
      <c r="I18" s="12">
        <f>SUM(I6:I17)</f>
        <v>230.64589821999999</v>
      </c>
      <c r="J18" s="12">
        <f>SUM(J6:J17)</f>
        <v>17.890824739999999</v>
      </c>
      <c r="K18" s="12">
        <f>SUM(K6:K17)</f>
        <v>4.8862739999999995E-3</v>
      </c>
      <c r="L18" s="12">
        <f>SUM(L6:L17)</f>
        <v>388.52535968400002</v>
      </c>
      <c r="M18" s="12" t="s">
        <v>30</v>
      </c>
      <c r="N18" s="12">
        <f>SUM(N6:N17)</f>
        <v>713.66417926350005</v>
      </c>
    </row>
    <row r="19" spans="1:14" x14ac:dyDescent="0.2">
      <c r="N19" s="16"/>
    </row>
    <row r="20" spans="1:14" x14ac:dyDescent="0.2">
      <c r="D20" s="13"/>
      <c r="K20" s="13"/>
    </row>
    <row r="22" spans="1:14" x14ac:dyDescent="0.2">
      <c r="G22" s="13"/>
    </row>
  </sheetData>
  <mergeCells count="5">
    <mergeCell ref="A2:N2"/>
    <mergeCell ref="A4:A5"/>
    <mergeCell ref="B4:G4"/>
    <mergeCell ref="H4:L4"/>
    <mergeCell ref="N4:N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K13" sqref="K13"/>
    </sheetView>
  </sheetViews>
  <sheetFormatPr defaultRowHeight="21.95" customHeight="1" x14ac:dyDescent="0.2"/>
  <cols>
    <col min="1" max="1" width="22.625" customWidth="1"/>
    <col min="2" max="2" width="14" customWidth="1"/>
    <col min="3" max="3" width="13.5" customWidth="1"/>
    <col min="4" max="4" width="13.75" customWidth="1"/>
    <col min="5" max="5" width="14.5" customWidth="1"/>
    <col min="6" max="6" width="16.25" customWidth="1"/>
    <col min="7" max="7" width="12.875" customWidth="1"/>
    <col min="8" max="8" width="14.5" customWidth="1"/>
  </cols>
  <sheetData>
    <row r="1" spans="1:8" ht="21.95" customHeight="1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42" t="s">
        <v>92</v>
      </c>
      <c r="B2" s="42"/>
      <c r="C2" s="42"/>
      <c r="D2" s="42"/>
      <c r="E2" s="42"/>
      <c r="F2" s="42"/>
      <c r="G2" s="42"/>
      <c r="H2" s="42"/>
    </row>
    <row r="3" spans="1:8" ht="21.95" customHeight="1" x14ac:dyDescent="0.2">
      <c r="A3" s="17"/>
      <c r="B3" s="17"/>
      <c r="C3" s="17"/>
      <c r="D3" s="18"/>
      <c r="E3" s="18"/>
      <c r="F3" s="17"/>
      <c r="G3" s="17"/>
      <c r="H3" s="17" t="s">
        <v>31</v>
      </c>
    </row>
    <row r="4" spans="1:8" ht="21.95" customHeight="1" x14ac:dyDescent="0.2">
      <c r="A4" s="43" t="s">
        <v>33</v>
      </c>
      <c r="B4" s="43" t="s">
        <v>34</v>
      </c>
      <c r="C4" s="43"/>
      <c r="D4" s="43"/>
      <c r="E4" s="43"/>
      <c r="F4" s="43" t="s">
        <v>35</v>
      </c>
      <c r="G4" s="43"/>
      <c r="H4" s="43"/>
    </row>
    <row r="5" spans="1:8" ht="21.95" customHeight="1" x14ac:dyDescent="0.2">
      <c r="A5" s="43"/>
      <c r="B5" s="32" t="s">
        <v>36</v>
      </c>
      <c r="C5" s="32" t="s">
        <v>37</v>
      </c>
      <c r="D5" s="19" t="s">
        <v>38</v>
      </c>
      <c r="E5" s="19" t="s">
        <v>39</v>
      </c>
      <c r="F5" s="32" t="s">
        <v>36</v>
      </c>
      <c r="G5" s="32" t="s">
        <v>37</v>
      </c>
      <c r="H5" s="19" t="s">
        <v>38</v>
      </c>
    </row>
    <row r="6" spans="1:8" ht="21.95" customHeight="1" x14ac:dyDescent="0.2">
      <c r="A6" s="20" t="s">
        <v>40</v>
      </c>
      <c r="B6" s="12">
        <f>SUM(B7:B10)</f>
        <v>112.95141912099999</v>
      </c>
      <c r="C6" s="12">
        <f>SUM(C7:C10)</f>
        <v>131.18466154000001</v>
      </c>
      <c r="D6" s="21">
        <f>(B6-C6)/C6</f>
        <v>-0.13898913337090446</v>
      </c>
      <c r="E6" s="21">
        <f>(B6-[1]上月!B2)/[1]上月!B2</f>
        <v>-0.45177839840682493</v>
      </c>
      <c r="F6" s="12">
        <f>SUM(F7:F10)</f>
        <v>325.13882057950002</v>
      </c>
      <c r="G6" s="12">
        <f>SUM(G7:G10)</f>
        <v>324.53886497999997</v>
      </c>
      <c r="H6" s="21">
        <f>(F6-G6)/G6</f>
        <v>1.8486402222951696E-3</v>
      </c>
    </row>
    <row r="7" spans="1:8" ht="21.95" customHeight="1" x14ac:dyDescent="0.2">
      <c r="A7" s="22" t="s">
        <v>41</v>
      </c>
      <c r="B7" s="12">
        <v>70.001576659999998</v>
      </c>
      <c r="C7" s="12">
        <v>90.748123300000003</v>
      </c>
      <c r="D7" s="21">
        <f t="shared" ref="D7:D18" si="0">(B7-C7)/C7</f>
        <v>-0.22861681195780723</v>
      </c>
      <c r="E7" s="21">
        <f>(B7-[1]上月!B3)/[1]上月!B3</f>
        <v>-0.54214571906888165</v>
      </c>
      <c r="F7" s="12">
        <v>226.07471200000001</v>
      </c>
      <c r="G7" s="12">
        <v>234.28418914</v>
      </c>
      <c r="H7" s="21">
        <f>(F7-G7)/G7</f>
        <v>-3.5040679314020183E-2</v>
      </c>
    </row>
    <row r="8" spans="1:8" ht="21.95" customHeight="1" x14ac:dyDescent="0.2">
      <c r="A8" s="22" t="s">
        <v>42</v>
      </c>
      <c r="B8" s="12">
        <v>10.42428591</v>
      </c>
      <c r="C8" s="12">
        <v>9.8044123499999998</v>
      </c>
      <c r="D8" s="21">
        <f>(B8-C8)/C8</f>
        <v>6.3223938148623496E-2</v>
      </c>
      <c r="E8" s="21">
        <f>(B8-[1]上月!B4)/[1]上月!B4</f>
        <v>-2.2055433689478064E-2</v>
      </c>
      <c r="F8" s="12">
        <v>21.848576430000001</v>
      </c>
      <c r="G8" s="12">
        <v>19.35493207</v>
      </c>
      <c r="H8" s="21">
        <f>(F8-G8)/G8</f>
        <v>0.12883767046979883</v>
      </c>
    </row>
    <row r="9" spans="1:8" ht="21.95" customHeight="1" x14ac:dyDescent="0.2">
      <c r="A9" s="22" t="s">
        <v>43</v>
      </c>
      <c r="B9" s="12">
        <v>32.438584630999998</v>
      </c>
      <c r="C9" s="12">
        <v>30.55198291</v>
      </c>
      <c r="D9" s="21">
        <f>(B9-C9)/C9</f>
        <v>6.1750549106994054E-2</v>
      </c>
      <c r="E9" s="21">
        <f>(B9-[1]上月!B5)/[1]上月!B5</f>
        <v>-0.23469154416729854</v>
      </c>
      <c r="F9" s="12">
        <v>77.0225440695</v>
      </c>
      <c r="G9" s="12">
        <v>70.696530629999998</v>
      </c>
      <c r="H9" s="21">
        <f>(F9-G9)/G9</f>
        <v>8.9481243041586611E-2</v>
      </c>
    </row>
    <row r="10" spans="1:8" ht="21.95" customHeight="1" x14ac:dyDescent="0.2">
      <c r="A10" s="22" t="s">
        <v>44</v>
      </c>
      <c r="B10" s="12">
        <v>8.6971919999999994E-2</v>
      </c>
      <c r="C10" s="12">
        <v>8.0142980000000003E-2</v>
      </c>
      <c r="D10" s="21">
        <f>(B10-C10)/C10</f>
        <v>8.5209459393698506E-2</v>
      </c>
      <c r="E10" s="21">
        <f>(B10-[1]上月!B6)/[1]上月!B6</f>
        <v>-9.6174962198562891E-2</v>
      </c>
      <c r="F10" s="12">
        <v>0.19298808000000001</v>
      </c>
      <c r="G10" s="12">
        <v>0.20321314000000001</v>
      </c>
      <c r="H10" s="21">
        <f>(F10-G10)/G10</f>
        <v>-5.0316923403673636E-2</v>
      </c>
    </row>
    <row r="11" spans="1:8" ht="21.95" customHeight="1" x14ac:dyDescent="0.2">
      <c r="A11" s="20" t="s">
        <v>45</v>
      </c>
      <c r="B11" s="12">
        <f>SUM(B12:B15)</f>
        <v>121.16603603200001</v>
      </c>
      <c r="C11" s="12">
        <f>SUM(C12:C15)</f>
        <v>125.40849782499998</v>
      </c>
      <c r="D11" s="21">
        <f t="shared" si="0"/>
        <v>-3.3829141298862185E-2</v>
      </c>
      <c r="E11" s="21">
        <f>(B11-[1]上月!B7)/[1]上月!B7</f>
        <v>-0.45958888364589251</v>
      </c>
      <c r="F11" s="12">
        <f>SUM(F12:F15)</f>
        <v>388.52535968400002</v>
      </c>
      <c r="G11" s="12">
        <f>SUM(G12:G15)</f>
        <v>315.34537143800003</v>
      </c>
      <c r="H11" s="21">
        <f t="shared" ref="H11:H18" si="1">(F11-G11)/G11</f>
        <v>0.2320629851400495</v>
      </c>
    </row>
    <row r="12" spans="1:8" ht="21.95" customHeight="1" x14ac:dyDescent="0.2">
      <c r="A12" s="23" t="s">
        <v>93</v>
      </c>
      <c r="B12" s="12">
        <v>47.189860699999997</v>
      </c>
      <c r="C12" s="12">
        <v>61.705585589999998</v>
      </c>
      <c r="D12" s="21">
        <f t="shared" si="0"/>
        <v>-0.23524166817650974</v>
      </c>
      <c r="E12" s="21">
        <f>(B12-[1]上月!B8)/[1]上月!B8</f>
        <v>-0.51103434817477877</v>
      </c>
      <c r="F12" s="12">
        <v>139.98375045</v>
      </c>
      <c r="G12" s="12">
        <v>160.43278118000001</v>
      </c>
      <c r="H12" s="21">
        <f t="shared" si="1"/>
        <v>-0.12746167322909463</v>
      </c>
    </row>
    <row r="13" spans="1:8" ht="21.95" customHeight="1" x14ac:dyDescent="0.2">
      <c r="A13" s="23" t="s">
        <v>46</v>
      </c>
      <c r="B13" s="12">
        <v>66.507485180000003</v>
      </c>
      <c r="C13" s="12">
        <v>55.509142320000002</v>
      </c>
      <c r="D13" s="21">
        <f t="shared" si="0"/>
        <v>0.19813570162184413</v>
      </c>
      <c r="E13" s="21">
        <f>(B13-[1]上月!B9)/[1]上月!B9</f>
        <v>-0.4376332274197044</v>
      </c>
      <c r="F13" s="12">
        <v>230.64589821999999</v>
      </c>
      <c r="G13" s="12">
        <v>137.25900376000001</v>
      </c>
      <c r="H13" s="21">
        <f t="shared" si="1"/>
        <v>0.68036989852621066</v>
      </c>
    </row>
    <row r="14" spans="1:8" ht="21.95" customHeight="1" x14ac:dyDescent="0.2">
      <c r="A14" s="23" t="s">
        <v>47</v>
      </c>
      <c r="B14" s="12">
        <v>7.4666131</v>
      </c>
      <c r="C14" s="12">
        <v>8.1906684399999996</v>
      </c>
      <c r="D14" s="21">
        <f>(B14-C14)/C14</f>
        <v>-8.8400030510818683E-2</v>
      </c>
      <c r="E14" s="21">
        <f>(B14-[1]上月!B10)/[1]上月!B10</f>
        <v>-0.20854030806424245</v>
      </c>
      <c r="F14" s="12">
        <v>17.890824739999999</v>
      </c>
      <c r="G14" s="12">
        <v>17.646118699999999</v>
      </c>
      <c r="H14" s="21">
        <f t="shared" si="1"/>
        <v>1.3867414368010599E-2</v>
      </c>
    </row>
    <row r="15" spans="1:8" ht="21.95" customHeight="1" x14ac:dyDescent="0.2">
      <c r="A15" s="23" t="s">
        <v>48</v>
      </c>
      <c r="B15" s="12">
        <v>2.0770519999999998E-3</v>
      </c>
      <c r="C15" s="15">
        <v>3.1014749999999998E-3</v>
      </c>
      <c r="D15" s="21">
        <f>(B15-C15)/C15</f>
        <v>-0.33030187249615106</v>
      </c>
      <c r="E15" s="21">
        <f>(B15-[1]上月!B11)/[1]上月!B11</f>
        <v>-0.44926482539586587</v>
      </c>
      <c r="F15" s="12">
        <v>4.8862740000000003E-3</v>
      </c>
      <c r="G15" s="15">
        <v>7.4677979999999995E-3</v>
      </c>
      <c r="H15" s="21">
        <f t="shared" si="1"/>
        <v>-0.34568744360787468</v>
      </c>
    </row>
    <row r="16" spans="1:8" ht="21.95" customHeight="1" x14ac:dyDescent="0.2">
      <c r="A16" s="20" t="s">
        <v>49</v>
      </c>
      <c r="B16" s="12">
        <f>B6+B11</f>
        <v>234.11745515299998</v>
      </c>
      <c r="C16" s="12">
        <f>C6+C11</f>
        <v>256.59315936500002</v>
      </c>
      <c r="D16" s="21">
        <f t="shared" si="0"/>
        <v>-8.7592764622492048E-2</v>
      </c>
      <c r="E16" s="21">
        <f>(B16-[1]上月!B12)/[1]上月!B12</f>
        <v>-0.45584864351991561</v>
      </c>
      <c r="F16" s="12">
        <f>F6+F11</f>
        <v>713.66418026350004</v>
      </c>
      <c r="G16" s="12">
        <f>G6+G11</f>
        <v>639.884236418</v>
      </c>
      <c r="H16" s="21">
        <f t="shared" si="1"/>
        <v>0.11530201815645885</v>
      </c>
    </row>
    <row r="17" spans="1:8" ht="21.95" customHeight="1" x14ac:dyDescent="0.2">
      <c r="A17" s="23" t="s">
        <v>94</v>
      </c>
      <c r="B17" s="12">
        <f>B7+B12</f>
        <v>117.19143735999999</v>
      </c>
      <c r="C17" s="12">
        <f>C7+C12</f>
        <v>152.45370889</v>
      </c>
      <c r="D17" s="21">
        <f>(B17-C17)/C17</f>
        <v>-0.23129822020560228</v>
      </c>
      <c r="E17" s="21">
        <f>(B17-[1]上月!B13)/[1]上月!B13</f>
        <v>-0.53010664991244461</v>
      </c>
      <c r="F17" s="12">
        <f>F7+F12</f>
        <v>366.05846244999998</v>
      </c>
      <c r="G17" s="12">
        <f>G7+G12</f>
        <v>394.71697031999997</v>
      </c>
      <c r="H17" s="21">
        <f t="shared" si="1"/>
        <v>-7.2605208351610342E-2</v>
      </c>
    </row>
    <row r="18" spans="1:8" ht="21.95" customHeight="1" x14ac:dyDescent="0.2">
      <c r="A18" s="23" t="s">
        <v>50</v>
      </c>
      <c r="B18" s="12">
        <f>B13</f>
        <v>66.507485180000003</v>
      </c>
      <c r="C18" s="12">
        <f>C13</f>
        <v>55.509142320000002</v>
      </c>
      <c r="D18" s="21">
        <f t="shared" si="0"/>
        <v>0.19813570162184413</v>
      </c>
      <c r="E18" s="21">
        <f>(B18-[1]上月!B14)/[1]上月!B14</f>
        <v>-0.4376332274197044</v>
      </c>
      <c r="F18" s="12">
        <f>F13</f>
        <v>230.64589821999999</v>
      </c>
      <c r="G18" s="12">
        <f>G13</f>
        <v>137.25900376000001</v>
      </c>
      <c r="H18" s="21">
        <f t="shared" si="1"/>
        <v>0.68036989852621066</v>
      </c>
    </row>
    <row r="19" spans="1:8" ht="21.95" customHeight="1" x14ac:dyDescent="0.2">
      <c r="A19" s="23" t="s">
        <v>95</v>
      </c>
      <c r="B19" s="12">
        <f>B8+B14</f>
        <v>17.890899009999998</v>
      </c>
      <c r="C19" s="12">
        <f>C8+C14</f>
        <v>17.995080789999999</v>
      </c>
      <c r="D19" s="21">
        <f>(B19-C19)/C19</f>
        <v>-5.7894588646634866E-3</v>
      </c>
      <c r="E19" s="21">
        <f>(B19-[1]上月!B15)/[1]上月!B15</f>
        <v>-0.10961142565848345</v>
      </c>
      <c r="F19" s="12">
        <f>F8+F14</f>
        <v>39.739401170000001</v>
      </c>
      <c r="G19" s="12">
        <f>G8+G14</f>
        <v>37.001050769999999</v>
      </c>
      <c r="H19" s="21">
        <f>(F19-G19)/G19</f>
        <v>7.4007368521010294E-2</v>
      </c>
    </row>
    <row r="20" spans="1:8" ht="21.95" customHeight="1" x14ac:dyDescent="0.2">
      <c r="A20" s="23" t="s">
        <v>96</v>
      </c>
      <c r="B20" s="12">
        <f>B9+B15</f>
        <v>32.440661682999995</v>
      </c>
      <c r="C20" s="12">
        <f>C9+C15</f>
        <v>30.555084385000001</v>
      </c>
      <c r="D20" s="21">
        <f>(B20-C20)/C20</f>
        <v>6.1710754067681624E-2</v>
      </c>
      <c r="E20" s="21">
        <f>(B20-[1]上月!B16)/[1]上月!B16</f>
        <v>-0.23471063461754502</v>
      </c>
      <c r="F20" s="12">
        <f>F9+F15</f>
        <v>77.027430343500001</v>
      </c>
      <c r="G20" s="12">
        <f>G9+G15</f>
        <v>70.703998427999991</v>
      </c>
      <c r="H20" s="21">
        <f>(F20-G20)/G20</f>
        <v>8.9435280268333764E-2</v>
      </c>
    </row>
    <row r="21" spans="1:8" ht="21.95" customHeight="1" x14ac:dyDescent="0.2">
      <c r="A21" s="23" t="s">
        <v>97</v>
      </c>
      <c r="B21" s="12">
        <f>B10</f>
        <v>8.6971919999999994E-2</v>
      </c>
      <c r="C21" s="12">
        <f>C10</f>
        <v>8.0142980000000003E-2</v>
      </c>
      <c r="D21" s="21">
        <f>(B21-C21)/C21</f>
        <v>8.5209459393698506E-2</v>
      </c>
      <c r="E21" s="21">
        <f>(B21-[1]上月!B17)/[1]上月!B17</f>
        <v>-9.6174962198562891E-2</v>
      </c>
      <c r="F21" s="12">
        <f>F10</f>
        <v>0.19298808000000001</v>
      </c>
      <c r="G21" s="12">
        <f>G10</f>
        <v>0.20321314000000001</v>
      </c>
      <c r="H21" s="21">
        <f>(F21-G21)/G21</f>
        <v>-5.0316923403673636E-2</v>
      </c>
    </row>
  </sheetData>
  <mergeCells count="4">
    <mergeCell ref="A2:H2"/>
    <mergeCell ref="A4:A5"/>
    <mergeCell ref="B4:E4"/>
    <mergeCell ref="F4:H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I39" sqref="I39"/>
    </sheetView>
  </sheetViews>
  <sheetFormatPr defaultRowHeight="14.25" x14ac:dyDescent="0.2"/>
  <cols>
    <col min="2" max="2" width="10.75" customWidth="1"/>
    <col min="4" max="4" width="10.125" customWidth="1"/>
    <col min="6" max="6" width="10.25" customWidth="1"/>
    <col min="8" max="8" width="10.375" customWidth="1"/>
    <col min="10" max="10" width="10" customWidth="1"/>
    <col min="12" max="12" width="10.375" customWidth="1"/>
  </cols>
  <sheetData>
    <row r="1" spans="1:13" ht="19.5" customHeight="1" x14ac:dyDescent="0.3">
      <c r="A1" s="33" t="s">
        <v>98</v>
      </c>
      <c r="B1" s="24"/>
      <c r="C1" s="25"/>
      <c r="D1" s="24"/>
      <c r="E1" s="25"/>
      <c r="F1" s="24"/>
      <c r="G1" s="25"/>
      <c r="H1" s="24"/>
      <c r="I1" s="25"/>
      <c r="J1" s="24"/>
      <c r="K1" s="25"/>
      <c r="L1" s="24"/>
      <c r="M1" s="25"/>
    </row>
    <row r="2" spans="1:13" ht="19.5" x14ac:dyDescent="0.3">
      <c r="A2" s="47" t="s">
        <v>99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" x14ac:dyDescent="0.25">
      <c r="A3" s="26"/>
      <c r="B3" s="27"/>
      <c r="C3" s="28"/>
      <c r="D3" s="27"/>
      <c r="E3" s="28"/>
      <c r="F3" s="27"/>
      <c r="G3" s="28"/>
      <c r="H3" s="27"/>
      <c r="I3" s="28"/>
      <c r="J3" s="27"/>
      <c r="K3" s="28"/>
      <c r="L3" s="49" t="s">
        <v>100</v>
      </c>
      <c r="M3" s="49"/>
    </row>
    <row r="4" spans="1:13" x14ac:dyDescent="0.2">
      <c r="A4" s="43" t="s">
        <v>83</v>
      </c>
      <c r="B4" s="43" t="s">
        <v>84</v>
      </c>
      <c r="C4" s="50"/>
      <c r="D4" s="50"/>
      <c r="E4" s="50"/>
      <c r="F4" s="43" t="s">
        <v>85</v>
      </c>
      <c r="G4" s="50"/>
      <c r="H4" s="50"/>
      <c r="I4" s="50"/>
      <c r="J4" s="43" t="s">
        <v>86</v>
      </c>
      <c r="K4" s="50"/>
      <c r="L4" s="50"/>
      <c r="M4" s="50"/>
    </row>
    <row r="5" spans="1:13" x14ac:dyDescent="0.2">
      <c r="A5" s="43"/>
      <c r="B5" s="39" t="s">
        <v>34</v>
      </c>
      <c r="C5" s="40"/>
      <c r="D5" s="43" t="s">
        <v>35</v>
      </c>
      <c r="E5" s="50"/>
      <c r="F5" s="39" t="s">
        <v>34</v>
      </c>
      <c r="G5" s="40"/>
      <c r="H5" s="43" t="s">
        <v>35</v>
      </c>
      <c r="I5" s="50"/>
      <c r="J5" s="39" t="s">
        <v>34</v>
      </c>
      <c r="K5" s="40"/>
      <c r="L5" s="43" t="s">
        <v>35</v>
      </c>
      <c r="M5" s="50"/>
    </row>
    <row r="6" spans="1:13" x14ac:dyDescent="0.2">
      <c r="A6" s="43"/>
      <c r="B6" s="46" t="s">
        <v>51</v>
      </c>
      <c r="C6" s="29" t="s">
        <v>87</v>
      </c>
      <c r="D6" s="44" t="s">
        <v>88</v>
      </c>
      <c r="E6" s="29" t="s">
        <v>87</v>
      </c>
      <c r="F6" s="46" t="s">
        <v>51</v>
      </c>
      <c r="G6" s="29" t="s">
        <v>87</v>
      </c>
      <c r="H6" s="46" t="s">
        <v>88</v>
      </c>
      <c r="I6" s="29" t="s">
        <v>87</v>
      </c>
      <c r="J6" s="46" t="s">
        <v>51</v>
      </c>
      <c r="K6" s="29" t="s">
        <v>87</v>
      </c>
      <c r="L6" s="46" t="s">
        <v>88</v>
      </c>
      <c r="M6" s="29" t="s">
        <v>87</v>
      </c>
    </row>
    <row r="7" spans="1:13" x14ac:dyDescent="0.2">
      <c r="A7" s="43"/>
      <c r="B7" s="46"/>
      <c r="C7" s="30" t="s">
        <v>89</v>
      </c>
      <c r="D7" s="45"/>
      <c r="E7" s="30" t="s">
        <v>89</v>
      </c>
      <c r="F7" s="46"/>
      <c r="G7" s="30" t="s">
        <v>89</v>
      </c>
      <c r="H7" s="46"/>
      <c r="I7" s="30" t="s">
        <v>89</v>
      </c>
      <c r="J7" s="46"/>
      <c r="K7" s="30" t="s">
        <v>89</v>
      </c>
      <c r="L7" s="46"/>
      <c r="M7" s="30" t="s">
        <v>89</v>
      </c>
    </row>
    <row r="8" spans="1:13" x14ac:dyDescent="0.2">
      <c r="A8" s="32" t="s">
        <v>90</v>
      </c>
      <c r="B8" s="31">
        <v>21441.426800000001</v>
      </c>
      <c r="C8" s="31">
        <f>(B8-[2]与18年同期销量比较!B7)/[2]与18年同期销量比较!B7*100</f>
        <v>-6.4218498121753083</v>
      </c>
      <c r="D8" s="31">
        <v>63618.140200000002</v>
      </c>
      <c r="E8" s="31">
        <f>(D8-[2]与18年同期销量比较!D7)/[2]与18年同期销量比较!D7*100</f>
        <v>1.8327570084938429</v>
      </c>
      <c r="F8" s="31">
        <v>34528.569699999993</v>
      </c>
      <c r="G8" s="31">
        <f>(F8-[2]与18年同期销量比较!F7)/[2]与18年同期销量比较!F7*100</f>
        <v>12.818675929678175</v>
      </c>
      <c r="H8" s="31">
        <v>113741.17210000001</v>
      </c>
      <c r="I8" s="31">
        <f>(H8-[2]与18年同期销量比较!H7)/[2]与18年同期销量比较!H7*100</f>
        <v>37.315225172610099</v>
      </c>
      <c r="J8" s="31">
        <f>B8+F8</f>
        <v>55969.996499999994</v>
      </c>
      <c r="K8" s="31">
        <f>(J8-[2]与18年同期销量比较!J7)/[2]与18年同期销量比较!J7*100</f>
        <v>4.5811939693535546</v>
      </c>
      <c r="L8" s="31">
        <f>D8+H8</f>
        <v>177359.31230000002</v>
      </c>
      <c r="M8" s="31">
        <f>(L8-[2]与18年同期销量比较!L7)/[2]与18年同期销量比较!L7*100</f>
        <v>22.059749088599627</v>
      </c>
    </row>
    <row r="9" spans="1:13" x14ac:dyDescent="0.2">
      <c r="A9" s="32" t="s">
        <v>52</v>
      </c>
      <c r="B9" s="31">
        <v>17583.692483999999</v>
      </c>
      <c r="C9" s="31">
        <f>(B9-[2]与18年同期销量比较!B8)/[2]与18年同期销量比较!B8*100</f>
        <v>-20.054773603903314</v>
      </c>
      <c r="D9" s="31">
        <f>54534.352196-0.002196</f>
        <v>54534.35</v>
      </c>
      <c r="E9" s="31">
        <f>(D9-[2]与18年同期销量比较!D8)/[2]与18年同期销量比较!D8*100</f>
        <v>-3.2075853272444532</v>
      </c>
      <c r="F9" s="31">
        <v>17656.011899999998</v>
      </c>
      <c r="G9" s="31">
        <f>(F9-[2]与18年同期销量比较!F8)/[2]与18年同期销量比较!F8*100</f>
        <v>-13.149377976372536</v>
      </c>
      <c r="H9" s="31">
        <v>56774.250200000002</v>
      </c>
      <c r="I9" s="31">
        <f>(H9-[2]与18年同期销量比较!H8)/[2]与18年同期销量比较!H8*100</f>
        <v>7.4913759822285639</v>
      </c>
      <c r="J9" s="31">
        <f>B9+F9</f>
        <v>35239.704383999997</v>
      </c>
      <c r="K9" s="31">
        <f>(J9-[2]与18年同期销量比较!J8)/[2]与18年同期销量比较!J8*100</f>
        <v>-16.737944331722865</v>
      </c>
      <c r="L9" s="31">
        <f>D9+H9</f>
        <v>111308.6002</v>
      </c>
      <c r="M9" s="31">
        <f>(L9-[2]与18年同期销量比较!L8)/[2]与18年同期销量比较!L8*100</f>
        <v>1.9691941867876293</v>
      </c>
    </row>
    <row r="10" spans="1:13" x14ac:dyDescent="0.2">
      <c r="A10" s="32" t="s">
        <v>53</v>
      </c>
      <c r="B10" s="31">
        <v>31339.230308999999</v>
      </c>
      <c r="C10" s="31">
        <f>(B10-[2]与18年同期销量比较!B9)/[2]与18年同期销量比较!B9*100</f>
        <v>-5.3292183307990726</v>
      </c>
      <c r="D10" s="31">
        <v>87078.045698999995</v>
      </c>
      <c r="E10" s="31">
        <f>(D10-[2]与18年同期销量比较!D9)/[2]与18年同期销量比较!D9*100</f>
        <v>5.7651907416423107</v>
      </c>
      <c r="F10" s="31">
        <v>50671.520499999999</v>
      </c>
      <c r="G10" s="31">
        <f>(F10-[2]与18年同期销量比较!F9)/[2]与18年同期销量比较!F9*100</f>
        <v>-21.842909409187381</v>
      </c>
      <c r="H10" s="31">
        <v>175201.55780000001</v>
      </c>
      <c r="I10" s="31">
        <f>(H10-[2]与18年同期销量比较!H9)/[2]与18年同期销量比较!H9*100</f>
        <v>6.3585388040215047</v>
      </c>
      <c r="J10" s="31">
        <f t="shared" ref="J10:J39" si="0">B10+F10</f>
        <v>82010.75080899999</v>
      </c>
      <c r="K10" s="31">
        <f>(J10-[2]与18年同期销量比较!J9)/[2]与18年同期销量比较!J9*100</f>
        <v>-16.261127824974466</v>
      </c>
      <c r="L10" s="31">
        <f t="shared" ref="L10:L39" si="1">D10+H10</f>
        <v>262279.60349900002</v>
      </c>
      <c r="M10" s="31">
        <f>(L10-[2]与18年同期销量比较!L9)/[2]与18年同期销量比较!L9*100</f>
        <v>6.1608076320559357</v>
      </c>
    </row>
    <row r="11" spans="1:13" x14ac:dyDescent="0.2">
      <c r="A11" s="32" t="s">
        <v>54</v>
      </c>
      <c r="B11" s="31">
        <v>20161.258416000001</v>
      </c>
      <c r="C11" s="31">
        <f>(B11-[2]与18年同期销量比较!B10)/[2]与18年同期销量比较!B10*100</f>
        <v>-20.409163834272331</v>
      </c>
      <c r="D11" s="31">
        <v>55162.341982999998</v>
      </c>
      <c r="E11" s="31">
        <f>(D11-[2]与18年同期销量比较!D10)/[2]与18年同期销量比较!D10*100</f>
        <v>-9.7227613647000606</v>
      </c>
      <c r="F11" s="31">
        <v>16501.9889</v>
      </c>
      <c r="G11" s="31">
        <f>(F11-[2]与18年同期销量比较!F10)/[2]与18年同期销量比较!F10*100</f>
        <v>-0.29847401642781041</v>
      </c>
      <c r="H11" s="31">
        <v>57498.926100000004</v>
      </c>
      <c r="I11" s="31">
        <f>(H11-[2]与18年同期销量比较!H10)/[2]与18年同期销量比较!H10*100</f>
        <v>32.670226313006509</v>
      </c>
      <c r="J11" s="31">
        <f t="shared" si="0"/>
        <v>36663.247316000001</v>
      </c>
      <c r="K11" s="31">
        <f>(J11-[2]与18年同期销量比较!J10)/[2]与18年同期销量比较!J10*100</f>
        <v>-12.461698542271119</v>
      </c>
      <c r="L11" s="31">
        <f t="shared" si="1"/>
        <v>112661.268083</v>
      </c>
      <c r="M11" s="31">
        <f>(L11-[2]与18年同期销量比较!L10)/[2]与18年同期销量比较!L10*100</f>
        <v>7.8686602710954272</v>
      </c>
    </row>
    <row r="12" spans="1:13" x14ac:dyDescent="0.2">
      <c r="A12" s="32" t="s">
        <v>55</v>
      </c>
      <c r="B12" s="31">
        <v>24765.872489000001</v>
      </c>
      <c r="C12" s="31">
        <f>(B12-[2]与18年同期销量比较!B11)/[2]与18年同期销量比较!B11*100</f>
        <v>-39.683760496126339</v>
      </c>
      <c r="D12" s="31">
        <v>92034.480326999997</v>
      </c>
      <c r="E12" s="31">
        <f>(D12-[2]与18年同期销量比较!D11)/[2]与18年同期销量比较!D11*100</f>
        <v>-13.429303320155425</v>
      </c>
      <c r="F12" s="31">
        <v>29534.1708</v>
      </c>
      <c r="G12" s="31">
        <f>(F12-[2]与18年同期销量比较!F11)/[2]与18年同期销量比较!F11*100</f>
        <v>8.9778639874015624</v>
      </c>
      <c r="H12" s="31">
        <v>101492.94440000001</v>
      </c>
      <c r="I12" s="31">
        <f>(H12-[2]与18年同期销量比较!H11)/[2]与18年同期销量比较!H11*100</f>
        <v>39.163797951753722</v>
      </c>
      <c r="J12" s="31">
        <f t="shared" si="0"/>
        <v>54300.043289000001</v>
      </c>
      <c r="K12" s="31">
        <f>(J12-[2]与18年同期销量比较!J11)/[2]与18年同期销量比较!J11*100</f>
        <v>-20.335745555743117</v>
      </c>
      <c r="L12" s="31">
        <f t="shared" si="1"/>
        <v>193527.42472700001</v>
      </c>
      <c r="M12" s="31">
        <f>(L12-[2]与18年同期销量比较!L11)/[2]与18年同期销量比较!L11*100</f>
        <v>7.9699575539806293</v>
      </c>
    </row>
    <row r="13" spans="1:13" x14ac:dyDescent="0.2">
      <c r="A13" s="32" t="s">
        <v>56</v>
      </c>
      <c r="B13" s="31">
        <v>55626.251326999998</v>
      </c>
      <c r="C13" s="31">
        <f>(B13-[2]与18年同期销量比较!B12)/[2]与18年同期销量比较!B12*100</f>
        <v>-15.566589224338845</v>
      </c>
      <c r="D13" s="31">
        <v>153299.24022099999</v>
      </c>
      <c r="E13" s="31">
        <f>(D13-[2]与18年同期销量比较!D12)/[2]与18年同期销量比较!D12*100</f>
        <v>-2.2538877505335386</v>
      </c>
      <c r="F13" s="31">
        <v>31442.4378</v>
      </c>
      <c r="G13" s="31">
        <f>(F13-[2]与18年同期销量比较!F12)/[2]与18年同期销量比较!F12*100</f>
        <v>3.86356477603554</v>
      </c>
      <c r="H13" s="31">
        <v>109464.48340000001</v>
      </c>
      <c r="I13" s="31">
        <f>(H13-[2]与18年同期销量比较!H12)/[2]与18年同期销量比较!H12*100</f>
        <v>51.382428677774826</v>
      </c>
      <c r="J13" s="31">
        <f t="shared" si="0"/>
        <v>87068.689126999991</v>
      </c>
      <c r="K13" s="31">
        <f>(J13-[2]与18年同期销量比较!J12)/[2]与18年同期销量比较!J12*100</f>
        <v>-9.4492996879471178</v>
      </c>
      <c r="L13" s="31">
        <f t="shared" si="1"/>
        <v>262763.72362100001</v>
      </c>
      <c r="M13" s="31">
        <f>(L13-[2]与18年同期销量比较!L12)/[2]与18年同期销量比较!L12*100</f>
        <v>14.671873382410494</v>
      </c>
    </row>
    <row r="14" spans="1:13" x14ac:dyDescent="0.2">
      <c r="A14" s="32" t="s">
        <v>57</v>
      </c>
      <c r="B14" s="31">
        <v>16017.137386</v>
      </c>
      <c r="C14" s="31">
        <f>(B14-[2]与18年同期销量比较!B13)/[2]与18年同期销量比较!B13*100</f>
        <v>-36.354286861225901</v>
      </c>
      <c r="D14" s="31">
        <v>43625.660899000002</v>
      </c>
      <c r="E14" s="31">
        <f>(D14-[2]与18年同期销量比较!D13)/[2]与18年同期销量比较!D13*100</f>
        <v>-26.941577626350245</v>
      </c>
      <c r="F14" s="31">
        <v>21465.825400000002</v>
      </c>
      <c r="G14" s="31">
        <f>(F14-[2]与18年同期销量比较!F13)/[2]与18年同期销量比较!F13*100</f>
        <v>-6.4868804744102864</v>
      </c>
      <c r="H14" s="31">
        <v>67371.835500000001</v>
      </c>
      <c r="I14" s="31">
        <f>(H14-[2]与18年同期销量比较!H13)/[2]与18年同期销量比较!H13*100</f>
        <v>14.088217959613944</v>
      </c>
      <c r="J14" s="31">
        <f t="shared" si="0"/>
        <v>37482.962786000004</v>
      </c>
      <c r="K14" s="31">
        <f>(J14-[2]与18年同期销量比较!J13)/[2]与18年同期销量比较!J13*100</f>
        <v>-22.106802903041991</v>
      </c>
      <c r="L14" s="31">
        <f t="shared" si="1"/>
        <v>110997.496399</v>
      </c>
      <c r="M14" s="31">
        <f>(L14-[2]与18年同期销量比较!L13)/[2]与18年同期销量比较!L13*100</f>
        <v>-6.54085466294831</v>
      </c>
    </row>
    <row r="15" spans="1:13" x14ac:dyDescent="0.2">
      <c r="A15" s="32" t="s">
        <v>58</v>
      </c>
      <c r="B15" s="31">
        <v>25225.588584000001</v>
      </c>
      <c r="C15" s="31">
        <f>(B15-[2]与18年同期销量比较!B14)/[2]与18年同期销量比较!B14*100</f>
        <v>-13.951512493126769</v>
      </c>
      <c r="D15" s="31">
        <v>73323.749330000006</v>
      </c>
      <c r="E15" s="31">
        <f>(D15-[2]与18年同期销量比较!D14)/[2]与18年同期销量比较!D14*100</f>
        <v>2.6918954110757491</v>
      </c>
      <c r="F15" s="31">
        <v>31469.745199999998</v>
      </c>
      <c r="G15" s="31">
        <f>(F15-[2]与18年同期销量比较!F14)/[2]与18年同期销量比较!F14*100</f>
        <v>-12.387488281905691</v>
      </c>
      <c r="H15" s="31">
        <v>97890.406300000002</v>
      </c>
      <c r="I15" s="31">
        <f>(H15-[2]与18年同期销量比较!H14)/[2]与18年同期销量比较!H14*100</f>
        <v>22.916716338341566</v>
      </c>
      <c r="J15" s="31">
        <f t="shared" si="0"/>
        <v>56695.333784000002</v>
      </c>
      <c r="K15" s="31">
        <f>(J15-[2]与18年同期销量比较!J14)/[2]与18年同期销量比较!J14*100</f>
        <v>-13.090337692491124</v>
      </c>
      <c r="L15" s="31">
        <f t="shared" si="1"/>
        <v>171214.15562999999</v>
      </c>
      <c r="M15" s="31">
        <f>(L15-[2]与18年同期销量比较!L14)/[2]与18年同期销量比较!L14*100</f>
        <v>13.355845900566807</v>
      </c>
    </row>
    <row r="16" spans="1:13" x14ac:dyDescent="0.2">
      <c r="A16" s="32" t="s">
        <v>59</v>
      </c>
      <c r="B16" s="31">
        <v>27104.512524000002</v>
      </c>
      <c r="C16" s="31">
        <f>(B16-[2]与18年同期销量比较!B15)/[2]与18年同期销量比较!B15*100</f>
        <v>2.405551844654505</v>
      </c>
      <c r="D16" s="31">
        <v>83100.988610999993</v>
      </c>
      <c r="E16" s="31">
        <f>(D16-[2]与18年同期销量比较!D15)/[2]与18年同期销量比较!D15*100</f>
        <v>22.727042080914039</v>
      </c>
      <c r="F16" s="31">
        <v>22370.251099999998</v>
      </c>
      <c r="G16" s="31">
        <f>(F16-[2]与18年同期销量比较!F15)/[2]与18年同期销量比较!F15*100</f>
        <v>16.909543909840732</v>
      </c>
      <c r="H16" s="31">
        <v>67167.953099999999</v>
      </c>
      <c r="I16" s="31">
        <f>(H16-[2]与18年同期销量比较!H15)/[2]与18年同期销量比较!H15*100</f>
        <v>39.442341643458853</v>
      </c>
      <c r="J16" s="31">
        <f t="shared" si="0"/>
        <v>49474.763623999999</v>
      </c>
      <c r="K16" s="31">
        <f>(J16-[2]与18年同期销量比较!J15)/[2]与18年同期销量比较!J15*100</f>
        <v>8.4913839579669492</v>
      </c>
      <c r="L16" s="31">
        <f t="shared" si="1"/>
        <v>150268.94171099999</v>
      </c>
      <c r="M16" s="31">
        <f>(L16-[2]与18年同期销量比较!L15)/[2]与18年同期销量比较!L15*100</f>
        <v>29.675193722292224</v>
      </c>
    </row>
    <row r="17" spans="1:13" x14ac:dyDescent="0.2">
      <c r="A17" s="32" t="s">
        <v>60</v>
      </c>
      <c r="B17" s="31">
        <v>75727.100741000002</v>
      </c>
      <c r="C17" s="31">
        <f>(B17-[2]与18年同期销量比较!B16)/[2]与18年同期销量比较!B16*100</f>
        <v>-10.642035875045558</v>
      </c>
      <c r="D17" s="31">
        <v>225671.04126200001</v>
      </c>
      <c r="E17" s="31">
        <f>(D17-[2]与18年同期销量比较!D16)/[2]与18年同期销量比较!D16*100</f>
        <v>3.7051895827698229</v>
      </c>
      <c r="F17" s="31">
        <v>116468.0163</v>
      </c>
      <c r="G17" s="31">
        <f>(F17-[2]与18年同期销量比较!F16)/[2]与18年同期销量比较!F16*100</f>
        <v>-4.580065676086063</v>
      </c>
      <c r="H17" s="31">
        <v>370524.37349999999</v>
      </c>
      <c r="I17" s="31">
        <f>(H17-[2]与18年同期销量比较!H16)/[2]与18年同期销量比较!H16*100</f>
        <v>21.219557282272124</v>
      </c>
      <c r="J17" s="31">
        <f t="shared" si="0"/>
        <v>192195.11704099999</v>
      </c>
      <c r="K17" s="31">
        <f>(J17-[2]与18年同期销量比较!J16)/[2]与18年同期销量比较!J16*100</f>
        <v>-7.0641859489988583</v>
      </c>
      <c r="L17" s="31">
        <f t="shared" si="1"/>
        <v>596195.41476199997</v>
      </c>
      <c r="M17" s="31">
        <f>(L17-[2]与18年同期销量比较!L16)/[2]与18年同期销量比较!L16*100</f>
        <v>13.936022024451145</v>
      </c>
    </row>
    <row r="18" spans="1:13" x14ac:dyDescent="0.2">
      <c r="A18" s="32" t="s">
        <v>61</v>
      </c>
      <c r="B18" s="31">
        <v>81236.172466000004</v>
      </c>
      <c r="C18" s="31">
        <f>(B18-[2]与18年同期销量比较!B17)/[2]与18年同期销量比较!B17*100</f>
        <v>-10.01506569198628</v>
      </c>
      <c r="D18" s="31">
        <v>237321.73066</v>
      </c>
      <c r="E18" s="31">
        <f>(D18-[2]与18年同期销量比较!D17)/[2]与18年同期销量比较!D17*100</f>
        <v>0.4774546371077098</v>
      </c>
      <c r="F18" s="31">
        <v>80262.464999999997</v>
      </c>
      <c r="G18" s="31">
        <f>(F18-[2]与18年同期销量比较!F17)/[2]与18年同期销量比较!F17*100</f>
        <v>5.5267992610453103</v>
      </c>
      <c r="H18" s="31">
        <v>264849.50389999995</v>
      </c>
      <c r="I18" s="31">
        <f>(H18-[2]与18年同期销量比较!H17)/[2]与18年同期销量比较!H17*100</f>
        <v>40.974129364568462</v>
      </c>
      <c r="J18" s="31">
        <f t="shared" si="0"/>
        <v>161498.63746599999</v>
      </c>
      <c r="K18" s="31">
        <f>(J18-[2]与18年同期销量比较!J17)/[2]与18年同期销量比较!J17*100</f>
        <v>-2.908404094781412</v>
      </c>
      <c r="L18" s="31">
        <f t="shared" si="1"/>
        <v>502171.23455999995</v>
      </c>
      <c r="M18" s="31">
        <f>(L18-[2]与18年同期销量比较!L17)/[2]与18年同期销量比较!L17*100</f>
        <v>18.418455498625612</v>
      </c>
    </row>
    <row r="19" spans="1:13" x14ac:dyDescent="0.2">
      <c r="A19" s="32" t="s">
        <v>62</v>
      </c>
      <c r="B19" s="31">
        <v>43559.403700000003</v>
      </c>
      <c r="C19" s="31">
        <f>(B19-[2]与18年同期销量比较!B18)/[2]与18年同期销量比较!B18*100</f>
        <v>3.0978040908519096</v>
      </c>
      <c r="D19" s="31">
        <v>120942.617678</v>
      </c>
      <c r="E19" s="31">
        <f>(D19-[2]与18年同期销量比较!D18)/[2]与18年同期销量比较!D18*100</f>
        <v>22.671320200289188</v>
      </c>
      <c r="F19" s="31">
        <v>41634.767999999996</v>
      </c>
      <c r="G19" s="31">
        <f>(F19-[2]与18年同期销量比较!F18)/[2]与18年同期销量比较!F18*100</f>
        <v>28.022749734033443</v>
      </c>
      <c r="H19" s="31">
        <v>138058.54829999999</v>
      </c>
      <c r="I19" s="31">
        <f>(H19-[2]与18年同期销量比较!H18)/[2]与18年同期销量比较!H18*100</f>
        <v>55.136725728631006</v>
      </c>
      <c r="J19" s="31">
        <f t="shared" si="0"/>
        <v>85194.171700000006</v>
      </c>
      <c r="K19" s="31">
        <f>(J19-[2]与18年同期销量比较!J18)/[2]与18年同期销量比较!J18*100</f>
        <v>13.938683960753501</v>
      </c>
      <c r="L19" s="31">
        <f t="shared" si="1"/>
        <v>259001.16597799998</v>
      </c>
      <c r="M19" s="31">
        <f>(L19-[2]与18年同期销量比较!L18)/[2]与18年同期销量比较!L18*100</f>
        <v>38.073337900085754</v>
      </c>
    </row>
    <row r="20" spans="1:13" x14ac:dyDescent="0.2">
      <c r="A20" s="32" t="s">
        <v>63</v>
      </c>
      <c r="B20" s="31">
        <v>27019.359532999999</v>
      </c>
      <c r="C20" s="31">
        <f>(B20-[2]与18年同期销量比较!B19)/[2]与18年同期销量比较!B19*100</f>
        <v>-5.6888183635665079</v>
      </c>
      <c r="D20" s="31">
        <v>71360.446504000007</v>
      </c>
      <c r="E20" s="31">
        <f>(D20-[2]与18年同期销量比较!D19)/[2]与18年同期销量比较!D19*100</f>
        <v>4.892406712300045</v>
      </c>
      <c r="F20" s="31">
        <v>52466.592400000001</v>
      </c>
      <c r="G20" s="31">
        <f>(F20-[2]与18年同期销量比较!F19)/[2]与18年同期销量比较!F19*100</f>
        <v>-24.402413779207492</v>
      </c>
      <c r="H20" s="31">
        <v>146714.7458</v>
      </c>
      <c r="I20" s="31">
        <f>(H20-[2]与18年同期销量比较!H19)/[2]与18年同期销量比较!H19*100</f>
        <v>1.588280522446861</v>
      </c>
      <c r="J20" s="31">
        <f t="shared" si="0"/>
        <v>79485.951933000004</v>
      </c>
      <c r="K20" s="31">
        <f>(J20-[2]与18年同期销量比较!J19)/[2]与18年同期销量比较!J19*100</f>
        <v>-18.93459277629438</v>
      </c>
      <c r="L20" s="31">
        <f t="shared" si="1"/>
        <v>218075.19230400003</v>
      </c>
      <c r="M20" s="31">
        <f>(L20-[2]与18年同期销量比较!L19)/[2]与18年同期销量比较!L19*100</f>
        <v>2.6463332468648013</v>
      </c>
    </row>
    <row r="21" spans="1:13" x14ac:dyDescent="0.2">
      <c r="A21" s="32" t="s">
        <v>64</v>
      </c>
      <c r="B21" s="31">
        <v>23359.517669000001</v>
      </c>
      <c r="C21" s="31">
        <f>(B21-[2]与18年同期销量比较!B20)/[2]与18年同期销量比较!B20*100</f>
        <v>-21.314206574434163</v>
      </c>
      <c r="D21" s="31">
        <v>66310.496195</v>
      </c>
      <c r="E21" s="31">
        <f>(D21-[2]与18年同期销量比较!D20)/[2]与18年同期销量比较!D20*100</f>
        <v>0.31989142325204178</v>
      </c>
      <c r="F21" s="31">
        <v>31341.8969</v>
      </c>
      <c r="G21" s="31">
        <f>(F21-[2]与18年同期销量比较!F20)/[2]与18年同期销量比较!F20*100</f>
        <v>-1.0762070218933162E-2</v>
      </c>
      <c r="H21" s="31">
        <v>107596.9605</v>
      </c>
      <c r="I21" s="31">
        <f>(H21-[2]与18年同期销量比较!H20)/[2]与18年同期销量比较!H20*100</f>
        <v>25.423863473564197</v>
      </c>
      <c r="J21" s="31">
        <f t="shared" si="0"/>
        <v>54701.414569</v>
      </c>
      <c r="K21" s="31">
        <f>(J21-[2]与18年同期销量比较!J20)/[2]与18年同期销量比较!J20*100</f>
        <v>-10.373088001009505</v>
      </c>
      <c r="L21" s="31">
        <f t="shared" si="1"/>
        <v>173907.456695</v>
      </c>
      <c r="M21" s="31">
        <f>(L21-[2]与18年同期销量比较!L20)/[2]与18年同期销量比较!L20*100</f>
        <v>14.498881997301998</v>
      </c>
    </row>
    <row r="22" spans="1:13" x14ac:dyDescent="0.2">
      <c r="A22" s="32" t="s">
        <v>65</v>
      </c>
      <c r="B22" s="31">
        <v>84290.323363000003</v>
      </c>
      <c r="C22" s="31">
        <f>(B22-[2]与18年同期销量比较!B21)/[2]与18年同期销量比较!B21*100</f>
        <v>-11.459277295683377</v>
      </c>
      <c r="D22" s="31">
        <v>236565.104127</v>
      </c>
      <c r="E22" s="31">
        <f>(D22-[2]与18年同期销量比较!D21)/[2]与18年同期销量比较!D21*100</f>
        <v>8.5413173853763888E-2</v>
      </c>
      <c r="F22" s="31">
        <v>106127.04300000001</v>
      </c>
      <c r="G22" s="31">
        <f>(F22-[2]与18年同期销量比较!F21)/[2]与18年同期销量比较!F21*100</f>
        <v>5.7498299724935578</v>
      </c>
      <c r="H22" s="31">
        <v>353149.16370000003</v>
      </c>
      <c r="I22" s="31">
        <f>(H22-[2]与18年同期销量比较!H21)/[2]与18年同期销量比较!H21*100</f>
        <v>30.316452898714164</v>
      </c>
      <c r="J22" s="31">
        <f t="shared" si="0"/>
        <v>190417.36636300001</v>
      </c>
      <c r="K22" s="31">
        <f>(J22-[2]与18年同期销量比较!J21)/[2]与18年同期销量比较!J21*100</f>
        <v>-2.6278044933998248</v>
      </c>
      <c r="L22" s="31">
        <f t="shared" si="1"/>
        <v>589714.267827</v>
      </c>
      <c r="M22" s="31">
        <f>(L22-[2]与18年同期销量比较!L21)/[2]与18年同期销量比较!L21*100</f>
        <v>16.232663160159429</v>
      </c>
    </row>
    <row r="23" spans="1:13" x14ac:dyDescent="0.2">
      <c r="A23" s="32" t="s">
        <v>66</v>
      </c>
      <c r="B23" s="31">
        <v>41357.709488</v>
      </c>
      <c r="C23" s="31">
        <f>(B23-[2]与18年同期销量比较!B22)/[2]与18年同期销量比较!B22*100</f>
        <v>0.28606459693927727</v>
      </c>
      <c r="D23" s="31">
        <v>104472.524477</v>
      </c>
      <c r="E23" s="31">
        <f>(D23-[2]与18年同期销量比较!D22)/[2]与18年同期销量比较!D22*100</f>
        <v>9.0264003297850497</v>
      </c>
      <c r="F23" s="31">
        <v>92027.171900000001</v>
      </c>
      <c r="G23" s="31">
        <f>(F23-[2]与18年同期销量比较!F22)/[2]与18年同期销量比较!F22*100</f>
        <v>32.295858927114089</v>
      </c>
      <c r="H23" s="31">
        <v>284689.55579999997</v>
      </c>
      <c r="I23" s="31">
        <f>(H23-[2]与18年同期销量比较!H22)/[2]与18年同期销量比较!H22*100</f>
        <v>55.240508520298803</v>
      </c>
      <c r="J23" s="31">
        <f t="shared" si="0"/>
        <v>133384.88138800001</v>
      </c>
      <c r="K23" s="31">
        <f>(J23-[2]与18年同期销量比较!J22)/[2]与18年同期销量比较!J22*100</f>
        <v>20.381968375009215</v>
      </c>
      <c r="L23" s="31">
        <f t="shared" si="1"/>
        <v>389162.08027699997</v>
      </c>
      <c r="M23" s="31">
        <f>(L23-[2]与18年同期销量比较!L22)/[2]与18年同期销量比较!L22*100</f>
        <v>39.380071192242106</v>
      </c>
    </row>
    <row r="24" spans="1:13" x14ac:dyDescent="0.2">
      <c r="A24" s="32" t="s">
        <v>67</v>
      </c>
      <c r="B24" s="31">
        <v>52050.039017000003</v>
      </c>
      <c r="C24" s="31">
        <f>(B24-[2]与18年同期销量比较!B23)/[2]与18年同期销量比较!B23*100</f>
        <v>-16.296458454834038</v>
      </c>
      <c r="D24" s="31">
        <v>137676.68432100001</v>
      </c>
      <c r="E24" s="31">
        <f>(D24-[2]与18年同期销量比较!D23)/[2]与18年同期销量比较!D23*100</f>
        <v>-10.18345178145438</v>
      </c>
      <c r="F24" s="31">
        <v>55768.327699999994</v>
      </c>
      <c r="G24" s="31">
        <f>(F24-[2]与18年同期销量比较!F23)/[2]与18年同期销量比较!F23*100</f>
        <v>-1.6709163577595998</v>
      </c>
      <c r="H24" s="31">
        <v>171959.97940000001</v>
      </c>
      <c r="I24" s="31">
        <f>(H24-[2]与18年同期销量比较!H23)/[2]与18年同期销量比较!H23*100</f>
        <v>26.980392336170901</v>
      </c>
      <c r="J24" s="31">
        <f t="shared" si="0"/>
        <v>107818.366717</v>
      </c>
      <c r="K24" s="31">
        <f>(J24-[2]与18年同期销量比较!J23)/[2]与18年同期销量比较!J23*100</f>
        <v>-9.3199764622648829</v>
      </c>
      <c r="L24" s="31">
        <f t="shared" si="1"/>
        <v>309636.66372100002</v>
      </c>
      <c r="M24" s="31">
        <f>(L24-[2]与18年同期销量比较!L23)/[2]与18年同期销量比较!L23*100</f>
        <v>7.2487003945707142</v>
      </c>
    </row>
    <row r="25" spans="1:13" x14ac:dyDescent="0.2">
      <c r="A25" s="32" t="s">
        <v>68</v>
      </c>
      <c r="B25" s="31">
        <v>52229.801253999998</v>
      </c>
      <c r="C25" s="31">
        <f>(B25-[2]与18年同期销量比较!B24)/[2]与18年同期销量比较!B24*100</f>
        <v>-6.4075133940129509</v>
      </c>
      <c r="D25" s="31">
        <v>136692.24230000001</v>
      </c>
      <c r="E25" s="31">
        <f>(D25-[2]与18年同期销量比较!D24)/[2]与18年同期销量比较!D24*100</f>
        <v>2.5964440291050082</v>
      </c>
      <c r="F25" s="31">
        <v>32198.787799999998</v>
      </c>
      <c r="G25" s="31">
        <f>(F25-[2]与18年同期销量比较!F24)/[2]与18年同期销量比较!F24*100</f>
        <v>-50.477654620415834</v>
      </c>
      <c r="H25" s="31">
        <v>95754.347199999989</v>
      </c>
      <c r="I25" s="31">
        <f>(H25-[2]与18年同期销量比较!H24)/[2]与18年同期销量比较!H24*100</f>
        <v>-41.134917418801898</v>
      </c>
      <c r="J25" s="31">
        <f t="shared" si="0"/>
        <v>84428.589053999996</v>
      </c>
      <c r="K25" s="31">
        <f>(J25-[2]与18年同期销量比较!J24)/[2]与18年同期销量比较!J24*100</f>
        <v>-30.122814054588016</v>
      </c>
      <c r="L25" s="31">
        <f t="shared" si="1"/>
        <v>232446.5895</v>
      </c>
      <c r="M25" s="31">
        <f>(L25-[2]与18年同期销量比较!L24)/[2]与18年同期销量比较!L24*100</f>
        <v>-21.444315270763838</v>
      </c>
    </row>
    <row r="26" spans="1:13" x14ac:dyDescent="0.2">
      <c r="A26" s="32" t="s">
        <v>69</v>
      </c>
      <c r="B26" s="31">
        <v>107458.88219999999</v>
      </c>
      <c r="C26" s="31">
        <f>(B26-[2]与18年同期销量比较!B25)/[2]与18年同期销量比较!B25*100</f>
        <v>-19.215119283000199</v>
      </c>
      <c r="D26" s="31">
        <v>327869.97107800003</v>
      </c>
      <c r="E26" s="31">
        <f>(D26-[2]与18年同期销量比较!D25)/[2]与18年同期销量比较!D25*100</f>
        <v>-2.3557720297271554</v>
      </c>
      <c r="F26" s="31">
        <v>102707.7</v>
      </c>
      <c r="G26" s="31">
        <f>(F26-[2]与18年同期销量比较!F25)/[2]与18年同期销量比较!F25*100</f>
        <v>-13.391693516819677</v>
      </c>
      <c r="H26" s="31">
        <v>324919.51060000004</v>
      </c>
      <c r="I26" s="31">
        <f>(H26-[2]与18年同期销量比较!H25)/[2]与18年同期销量比较!H25*100</f>
        <v>9.7378633550011156</v>
      </c>
      <c r="J26" s="31">
        <f t="shared" si="0"/>
        <v>210166.5822</v>
      </c>
      <c r="K26" s="31">
        <f>(J26-[2]与18年同期销量比较!J25)/[2]与18年同期销量比较!J25*100</f>
        <v>-16.470394722717128</v>
      </c>
      <c r="L26" s="31">
        <f t="shared" si="1"/>
        <v>652789.48167800007</v>
      </c>
      <c r="M26" s="31">
        <f>(L26-[2]与18年同期销量比较!L25)/[2]与18年同期销量比较!L25*100</f>
        <v>3.3111910267912958</v>
      </c>
    </row>
    <row r="27" spans="1:13" x14ac:dyDescent="0.2">
      <c r="A27" s="32" t="s">
        <v>70</v>
      </c>
      <c r="B27" s="31">
        <v>27334.462432</v>
      </c>
      <c r="C27" s="31">
        <f>(B27-[2]与18年同期销量比较!B26)/[2]与18年同期销量比较!B26*100</f>
        <v>-21.158087989817613</v>
      </c>
      <c r="D27" s="31">
        <v>70019.232713000005</v>
      </c>
      <c r="E27" s="31">
        <f>(D27-[2]与18年同期销量比较!D26)/[2]与18年同期销量比较!D26*100</f>
        <v>-16.424792891247488</v>
      </c>
      <c r="F27" s="31">
        <v>23237.948400000001</v>
      </c>
      <c r="G27" s="31">
        <f>(F27-[2]与18年同期销量比较!F26)/[2]与18年同期销量比较!F26*100</f>
        <v>-10.452932063751048</v>
      </c>
      <c r="H27" s="31">
        <v>52385.651899999997</v>
      </c>
      <c r="I27" s="31">
        <f>(H27-[2]与18年同期销量比较!H26)/[2]与18年同期销量比较!H26*100</f>
        <v>-15.164761715380374</v>
      </c>
      <c r="J27" s="31">
        <f t="shared" si="0"/>
        <v>50572.410832000001</v>
      </c>
      <c r="K27" s="31">
        <f>(J27-[2]与18年同期销量比较!J26)/[2]与18年同期销量比较!J26*100</f>
        <v>-16.575404506653673</v>
      </c>
      <c r="L27" s="31">
        <f t="shared" si="1"/>
        <v>122404.884613</v>
      </c>
      <c r="M27" s="31">
        <f>(L27-[2]与18年同期销量比较!L26)/[2]与18年同期销量比较!L26*100</f>
        <v>-15.890147928160539</v>
      </c>
    </row>
    <row r="28" spans="1:13" x14ac:dyDescent="0.2">
      <c r="A28" s="32" t="s">
        <v>71</v>
      </c>
      <c r="B28" s="31">
        <v>6050.7749569999996</v>
      </c>
      <c r="C28" s="31">
        <f>(B28-[2]与18年同期销量比较!B27)/[2]与18年同期销量比较!B27*100</f>
        <v>-34.089817526357784</v>
      </c>
      <c r="D28" s="31">
        <v>18809.134428000001</v>
      </c>
      <c r="E28" s="31">
        <f>(D28-[2]与18年同期销量比较!D27)/[2]与18年同期销量比较!D27*100</f>
        <v>-16.499339084717469</v>
      </c>
      <c r="F28" s="31">
        <v>4629.2940199999994</v>
      </c>
      <c r="G28" s="31">
        <f>(F28-[2]与18年同期销量比较!F27)/[2]与18年同期销量比较!F27*100</f>
        <v>-46.457938213667013</v>
      </c>
      <c r="H28" s="31">
        <v>14848.910040000001</v>
      </c>
      <c r="I28" s="31">
        <f>(H28-[2]与18年同期销量比较!H27)/[2]与18年同期销量比较!H27*100</f>
        <v>-29.127345604583549</v>
      </c>
      <c r="J28" s="31">
        <f t="shared" si="0"/>
        <v>10680.068976999999</v>
      </c>
      <c r="K28" s="31">
        <f>(J28-[2]与18年同期销量比较!J27)/[2]与18年同期销量比较!J27*100</f>
        <v>-40.088545825477482</v>
      </c>
      <c r="L28" s="31">
        <f t="shared" si="1"/>
        <v>33658.044468</v>
      </c>
      <c r="M28" s="31">
        <f>(L28-[2]与18年同期销量比较!L27)/[2]与18年同期销量比较!L27*100</f>
        <v>-22.584729298701866</v>
      </c>
    </row>
    <row r="29" spans="1:13" x14ac:dyDescent="0.2">
      <c r="A29" s="32" t="s">
        <v>72</v>
      </c>
      <c r="B29" s="31">
        <v>31622.445497000001</v>
      </c>
      <c r="C29" s="31">
        <f>(B29-[2]与18年同期销量比较!B28)/[2]与18年同期销量比较!B28*100</f>
        <v>-25.196526203719184</v>
      </c>
      <c r="D29" s="31">
        <v>78767.789116999993</v>
      </c>
      <c r="E29" s="31">
        <f>(D29-[2]与18年同期销量比较!D28)/[2]与18年同期销量比较!D28*100</f>
        <v>-16.204099461153412</v>
      </c>
      <c r="F29" s="31">
        <v>23107.430700000001</v>
      </c>
      <c r="G29" s="31">
        <f>(F29-[2]与18年同期销量比较!F28)/[2]与18年同期销量比较!F28*100</f>
        <v>-15.816019925558075</v>
      </c>
      <c r="H29" s="31">
        <v>94773.4427</v>
      </c>
      <c r="I29" s="31">
        <f>(H29-[2]与18年同期销量比较!H28)/[2]与18年同期销量比较!H28*100</f>
        <v>47.800185581133945</v>
      </c>
      <c r="J29" s="31">
        <f t="shared" si="0"/>
        <v>54729.876197000005</v>
      </c>
      <c r="K29" s="31">
        <f>(J29-[2]与18年同期销量比较!J28)/[2]与18年同期销量比较!J28*100</f>
        <v>-21.503572090365978</v>
      </c>
      <c r="L29" s="31">
        <f t="shared" si="1"/>
        <v>173541.23181699999</v>
      </c>
      <c r="M29" s="31">
        <f>(L29-[2]与18年同期销量比较!L28)/[2]与18年同期销量比较!L28*100</f>
        <v>9.7513006551456662</v>
      </c>
    </row>
    <row r="30" spans="1:13" x14ac:dyDescent="0.2">
      <c r="A30" s="32" t="s">
        <v>73</v>
      </c>
      <c r="B30" s="31">
        <v>66056.479567000002</v>
      </c>
      <c r="C30" s="31">
        <f>(B30-[2]与18年同期销量比较!B29)/[2]与18年同期销量比较!B29*100</f>
        <v>11.300402853277744</v>
      </c>
      <c r="D30" s="31">
        <v>179994.36436599999</v>
      </c>
      <c r="E30" s="31">
        <f>(D30-[2]与18年同期销量比较!D29)/[2]与18年同期销量比较!D29*100</f>
        <v>31.585543221564627</v>
      </c>
      <c r="F30" s="31">
        <v>50994.909400000004</v>
      </c>
      <c r="G30" s="31">
        <f>(F30-[2]与18年同期销量比较!F29)/[2]与18年同期销量比较!F29*100</f>
        <v>64.715220073200427</v>
      </c>
      <c r="H30" s="31">
        <v>150969.1551</v>
      </c>
      <c r="I30" s="31">
        <f>(H30-[2]与18年同期销量比较!H29)/[2]与18年同期销量比较!H29*100</f>
        <v>99.550855790471118</v>
      </c>
      <c r="J30" s="31">
        <f t="shared" si="0"/>
        <v>117051.38896700001</v>
      </c>
      <c r="K30" s="31">
        <f>(J30-[2]与18年同期销量比较!J29)/[2]与18年同期销量比较!J29*100</f>
        <v>29.611865245561248</v>
      </c>
      <c r="L30" s="31">
        <f t="shared" si="1"/>
        <v>330963.51946600003</v>
      </c>
      <c r="M30" s="31">
        <f>(L30-[2]与18年同期销量比较!L29)/[2]与18年同期销量比较!L29*100</f>
        <v>55.789080152004743</v>
      </c>
    </row>
    <row r="31" spans="1:13" x14ac:dyDescent="0.2">
      <c r="A31" s="32" t="s">
        <v>74</v>
      </c>
      <c r="B31" s="31">
        <v>13620.554891</v>
      </c>
      <c r="C31" s="31">
        <f>(B31-[2]与18年同期销量比较!B30)/[2]与18年同期销量比较!B30*100</f>
        <v>-11.648964923843115</v>
      </c>
      <c r="D31" s="31">
        <v>39272.971491999997</v>
      </c>
      <c r="E31" s="31">
        <f>(D31-[2]与18年同期销量比较!D30)/[2]与18年同期销量比较!D30*100</f>
        <v>-0.41346107200498794</v>
      </c>
      <c r="F31" s="31">
        <v>23147.4254</v>
      </c>
      <c r="G31" s="31">
        <f>(F31-[2]与18年同期销量比较!F30)/[2]与18年同期销量比较!F30*100</f>
        <v>17.57258615058381</v>
      </c>
      <c r="H31" s="31">
        <v>76568.44219999999</v>
      </c>
      <c r="I31" s="31">
        <f>(H31-[2]与18年同期销量比较!H30)/[2]与18年同期销量比较!H30*100</f>
        <v>54.743630847304168</v>
      </c>
      <c r="J31" s="31">
        <f t="shared" si="0"/>
        <v>36767.980291</v>
      </c>
      <c r="K31" s="31">
        <f>(J31-[2]与18年同期销量比较!J30)/[2]与18年同期销量比较!J30*100</f>
        <v>4.7396043536808419</v>
      </c>
      <c r="L31" s="31">
        <f t="shared" si="1"/>
        <v>115841.41369199999</v>
      </c>
      <c r="M31" s="31">
        <f>(L31-[2]与18年同期销量比较!L30)/[2]与18年同期销量比较!L30*100</f>
        <v>30.28059421095098</v>
      </c>
    </row>
    <row r="32" spans="1:13" x14ac:dyDescent="0.2">
      <c r="A32" s="32" t="s">
        <v>75</v>
      </c>
      <c r="B32" s="31">
        <v>44094.846845</v>
      </c>
      <c r="C32" s="31">
        <f>(B32-[2]与18年同期销量比较!B31)/[2]与18年同期销量比较!B31*100</f>
        <v>-5.8468529227438788</v>
      </c>
      <c r="D32" s="31">
        <v>119467.937483</v>
      </c>
      <c r="E32" s="31">
        <f>(D32-[2]与18年同期销量比较!D31)/[2]与18年同期销量比较!D31*100</f>
        <v>3.5117994783773052</v>
      </c>
      <c r="F32" s="31">
        <v>48386.705800000003</v>
      </c>
      <c r="G32" s="31">
        <f>(F32-[2]与18年同期销量比较!F31)/[2]与18年同期销量比较!F31*100</f>
        <v>14.686751925531825</v>
      </c>
      <c r="H32" s="31">
        <v>147819.39199999999</v>
      </c>
      <c r="I32" s="31">
        <f>(H32-[2]与18年同期销量比较!H31)/[2]与18年同期销量比较!H31*100</f>
        <v>42.697691039535101</v>
      </c>
      <c r="J32" s="31">
        <f t="shared" si="0"/>
        <v>92481.552645000003</v>
      </c>
      <c r="K32" s="31">
        <f>(J32-[2]与18年同期销量比较!J31)/[2]与18年同期销量比较!J31*100</f>
        <v>3.8845104160069783</v>
      </c>
      <c r="L32" s="31">
        <f t="shared" si="1"/>
        <v>267287.32948299998</v>
      </c>
      <c r="M32" s="31">
        <f>(L32-[2]与18年同期销量比较!L31)/[2]与18年同期销量比较!L31*100</f>
        <v>22.046780901710637</v>
      </c>
    </row>
    <row r="33" spans="1:13" x14ac:dyDescent="0.2">
      <c r="A33" s="32" t="s">
        <v>76</v>
      </c>
      <c r="B33" s="31">
        <v>5000.0946000000004</v>
      </c>
      <c r="C33" s="31">
        <f>(B33-[2]与18年同期销量比较!B32)/[2]与18年同期销量比较!B32*100</f>
        <v>-46.9195469274133</v>
      </c>
      <c r="D33" s="31">
        <v>28234.118399999999</v>
      </c>
      <c r="E33" s="31">
        <f>(D33-[2]与18年同期销量比较!D32)/[2]与18年同期销量比较!D32*100</f>
        <v>-23.530158523802953</v>
      </c>
      <c r="F33" s="31">
        <v>2280.8132000000001</v>
      </c>
      <c r="G33" s="31">
        <f>(F33-[2]与18年同期销量比较!F32)/[2]与18年同期销量比较!F32*100</f>
        <v>-27.322421244239443</v>
      </c>
      <c r="H33" s="31">
        <v>9403.7407999999996</v>
      </c>
      <c r="I33" s="31">
        <f>(H33-[2]与18年同期销量比较!H32)/[2]与18年同期销量比较!H32*100</f>
        <v>-3.1156212790335132</v>
      </c>
      <c r="J33" s="31">
        <f t="shared" si="0"/>
        <v>7280.9078000000009</v>
      </c>
      <c r="K33" s="31">
        <f>(J33-[2]与18年同期销量比较!J32)/[2]与18年同期销量比较!J32*100</f>
        <v>-42.022237257931309</v>
      </c>
      <c r="L33" s="31">
        <f t="shared" si="1"/>
        <v>37637.859199999999</v>
      </c>
      <c r="M33" s="31">
        <f>(L33-[2]与18年同期销量比较!L32)/[2]与18年同期销量比较!L32*100</f>
        <v>-19.280645154012422</v>
      </c>
    </row>
    <row r="34" spans="1:13" x14ac:dyDescent="0.2">
      <c r="A34" s="32" t="s">
        <v>77</v>
      </c>
      <c r="B34" s="31">
        <v>50712.998914000003</v>
      </c>
      <c r="C34" s="31">
        <f>(B34-[2]与18年同期销量比较!B33)/[2]与18年同期销量比较!B33*100</f>
        <v>-11.660226837060303</v>
      </c>
      <c r="D34" s="31">
        <v>154412.76351399999</v>
      </c>
      <c r="E34" s="31">
        <f>(D34-[2]与18年同期销量比较!D33)/[2]与18年同期销量比较!D33*100</f>
        <v>4.5052378443415151</v>
      </c>
      <c r="F34" s="31">
        <v>27595.318599999999</v>
      </c>
      <c r="G34" s="31">
        <f>(F34-[2]与18年同期销量比较!F33)/[2]与18年同期销量比较!F33*100</f>
        <v>-30.319009124771291</v>
      </c>
      <c r="H34" s="31">
        <v>93836.321299999996</v>
      </c>
      <c r="I34" s="31">
        <f>(H34-[2]与18年同期销量比较!H33)/[2]与18年同期销量比较!H33*100</f>
        <v>-12.98539626376154</v>
      </c>
      <c r="J34" s="31">
        <f t="shared" si="0"/>
        <v>78308.317513999995</v>
      </c>
      <c r="K34" s="31">
        <f>(J34-[2]与18年同期销量比较!J33)/[2]与18年同期销量比较!J33*100</f>
        <v>-19.277364934747197</v>
      </c>
      <c r="L34" s="31">
        <f t="shared" si="1"/>
        <v>248249.084814</v>
      </c>
      <c r="M34" s="31">
        <f>(L34-[2]与18年同期销量比较!L33)/[2]与18年同期销量比较!L33*100</f>
        <v>-2.8743272112120661</v>
      </c>
    </row>
    <row r="35" spans="1:13" x14ac:dyDescent="0.2">
      <c r="A35" s="32" t="s">
        <v>78</v>
      </c>
      <c r="B35" s="31">
        <v>18731.729985000002</v>
      </c>
      <c r="C35" s="31">
        <f>(B35-[2]与18年同期销量比较!B34)/[2]与18年同期销量比较!B34*100</f>
        <v>-20.563456356226887</v>
      </c>
      <c r="D35" s="31">
        <v>61455.948756999998</v>
      </c>
      <c r="E35" s="31">
        <f>(D35-[2]与18年同期销量比较!D34)/[2]与18年同期销量比较!D34*100</f>
        <v>-1.7507893216211352</v>
      </c>
      <c r="F35" s="31">
        <v>15507.934099999999</v>
      </c>
      <c r="G35" s="31">
        <f>(F35-[2]与18年同期销量比较!F34)/[2]与18年同期销量比较!F34*100</f>
        <v>-19.374805734203822</v>
      </c>
      <c r="H35" s="31">
        <v>52735.796700000006</v>
      </c>
      <c r="I35" s="31">
        <f>(H35-[2]与18年同期销量比较!H34)/[2]与18年同期销量比较!H34*100</f>
        <v>1.1877487374253772</v>
      </c>
      <c r="J35" s="31">
        <f t="shared" si="0"/>
        <v>34239.664084999997</v>
      </c>
      <c r="K35" s="31">
        <f>(J35-[2]与18年同期销量比较!J34)/[2]与18年同期销量比较!J34*100</f>
        <v>-20.029460452511437</v>
      </c>
      <c r="L35" s="31">
        <f t="shared" si="1"/>
        <v>114191.74545700001</v>
      </c>
      <c r="M35" s="31">
        <f>(L35-[2]与18年同期销量比较!L34)/[2]与18年同期销量比较!L34*100</f>
        <v>-0.41521775566856289</v>
      </c>
    </row>
    <row r="36" spans="1:13" x14ac:dyDescent="0.2">
      <c r="A36" s="32" t="s">
        <v>79</v>
      </c>
      <c r="B36" s="31">
        <v>6141.885448</v>
      </c>
      <c r="C36" s="31">
        <f>(B36-[2]与18年同期销量比较!B35)/[2]与18年同期销量比较!B35*100</f>
        <v>-31.135319255696377</v>
      </c>
      <c r="D36" s="31">
        <v>20836.206792000001</v>
      </c>
      <c r="E36" s="31">
        <f>(D36-[2]与18年同期销量比较!D35)/[2]与18年同期销量比较!D35*100</f>
        <v>-13.744548521006289</v>
      </c>
      <c r="F36" s="31">
        <v>3317.2928000000002</v>
      </c>
      <c r="G36" s="31">
        <f>(F36-[2]与18年同期销量比较!F35)/[2]与18年同期销量比较!F35*100</f>
        <v>-8.638659924278949</v>
      </c>
      <c r="H36" s="31">
        <v>12027.0466</v>
      </c>
      <c r="I36" s="31">
        <f>(H36-[2]与18年同期销量比较!H35)/[2]与18年同期销量比较!H35*100</f>
        <v>14.919366370301598</v>
      </c>
      <c r="J36" s="31">
        <f t="shared" si="0"/>
        <v>9459.1782480000002</v>
      </c>
      <c r="K36" s="31">
        <f>(J36-[2]与18年同期销量比较!J35)/[2]与18年同期销量比较!J35*100</f>
        <v>-24.626460006126184</v>
      </c>
      <c r="L36" s="31">
        <f t="shared" si="1"/>
        <v>32863.253391999999</v>
      </c>
      <c r="M36" s="31">
        <f>(L36-[2]与18年同期销量比较!L35)/[2]与18年同期销量比较!L35*100</f>
        <v>-5.0799448360537767</v>
      </c>
    </row>
    <row r="37" spans="1:13" x14ac:dyDescent="0.2">
      <c r="A37" s="32" t="s">
        <v>80</v>
      </c>
      <c r="B37" s="31">
        <v>8566.2675240000008</v>
      </c>
      <c r="C37" s="31">
        <f>(B37-[2]与18年同期销量比较!B36)/[2]与18年同期销量比较!B36*100</f>
        <v>-16.217896186554519</v>
      </c>
      <c r="D37" s="31">
        <v>25246.071065</v>
      </c>
      <c r="E37" s="31">
        <f>(D37-[2]与18年同期销量比较!D36)/[2]与18年同期销量比较!D36*100</f>
        <v>0.18327131857087323</v>
      </c>
      <c r="F37" s="31">
        <v>7168.4256000000005</v>
      </c>
      <c r="G37" s="31">
        <f>(F37-[2]与18年同期销量比较!F36)/[2]与18年同期销量比较!F36*100</f>
        <v>12.342872909687417</v>
      </c>
      <c r="H37" s="31">
        <v>24364.695899999999</v>
      </c>
      <c r="I37" s="31">
        <f>(H37-[2]与18年同期销量比较!H36)/[2]与18年同期销量比较!H36*100</f>
        <v>43.555571503100388</v>
      </c>
      <c r="J37" s="31">
        <f t="shared" si="0"/>
        <v>15734.693124000001</v>
      </c>
      <c r="K37" s="31">
        <f>(J37-[2]与18年同期销量比较!J36)/[2]与18年同期销量比较!J36*100</f>
        <v>-5.2429783090352826</v>
      </c>
      <c r="L37" s="31">
        <f t="shared" si="1"/>
        <v>49610.766965000003</v>
      </c>
      <c r="M37" s="31">
        <f>(L37-[2]与18年同期销量比较!L36)/[2]与18年同期销量比较!L36*100</f>
        <v>17.638565690166427</v>
      </c>
    </row>
    <row r="38" spans="1:13" x14ac:dyDescent="0.2">
      <c r="A38" s="32" t="s">
        <v>81</v>
      </c>
      <c r="B38" s="31">
        <v>24028.380799999999</v>
      </c>
      <c r="C38" s="31">
        <f>(B38-[2]与18年同期销量比较!B37)/[2]与18年同期销量比较!B37*100</f>
        <v>-40.349406033931857</v>
      </c>
      <c r="D38" s="31">
        <v>84211.809599999993</v>
      </c>
      <c r="E38" s="31">
        <f>(D38-[2]与18年同期销量比较!D37)/[2]与18年同期销量比较!D37*100</f>
        <v>-8.0920827997692015</v>
      </c>
      <c r="F38" s="31">
        <v>15643.572</v>
      </c>
      <c r="G38" s="31">
        <f>(F38-[2]与18年同期销量比较!F37)/[2]与18年同期销量比较!F37*100</f>
        <v>-12.534382800358463</v>
      </c>
      <c r="H38" s="31">
        <v>50700.784</v>
      </c>
      <c r="I38" s="31">
        <f>(H38-[2]与18年同期销量比较!H37)/[2]与18年同期销量比较!H37*100</f>
        <v>16.031373519437398</v>
      </c>
      <c r="J38" s="31">
        <f t="shared" si="0"/>
        <v>39671.952799999999</v>
      </c>
      <c r="K38" s="31">
        <f>(J38-[2]与18年同期销量比较!J37)/[2]与18年同期销量比较!J37*100</f>
        <v>-31.796784391977429</v>
      </c>
      <c r="L38" s="31">
        <f t="shared" si="1"/>
        <v>134912.59359999999</v>
      </c>
      <c r="M38" s="31">
        <f>(L38-[2]与18年同期销量比较!L37)/[2]与18年同期销量比较!L37*100</f>
        <v>-0.30257096599405986</v>
      </c>
    </row>
    <row r="39" spans="1:13" x14ac:dyDescent="0.2">
      <c r="A39" s="32" t="s">
        <v>82</v>
      </c>
      <c r="B39" s="31">
        <v>1129514.2012100001</v>
      </c>
      <c r="C39" s="31">
        <f>(B39-[2]与18年同期销量比较!B38)/[2]与18年同期销量比较!B38*100</f>
        <v>-13.898912574806186</v>
      </c>
      <c r="D39" s="31">
        <v>3251388.2035989994</v>
      </c>
      <c r="E39" s="31">
        <f>(D39-[2]与18年同期销量比较!D38)/[2]与18年同期销量比较!D38*100</f>
        <v>0.1848639545642512</v>
      </c>
      <c r="F39" s="31">
        <v>1211660.3603200004</v>
      </c>
      <c r="G39" s="31">
        <f>(F39-[2]与18年同期销量比较!F38)/[2]与18年同期销量比较!F38*100</f>
        <v>-3.3829141298861969</v>
      </c>
      <c r="H39" s="31">
        <v>3885253.5968400002</v>
      </c>
      <c r="I39" s="31">
        <f>(H39-[2]与18年同期销量比较!H38)/[2]与18年同期销量比较!H38*100</f>
        <v>23.20629851400497</v>
      </c>
      <c r="J39" s="31">
        <f t="shared" si="0"/>
        <v>2341174.5615300005</v>
      </c>
      <c r="K39" s="31">
        <f>(J39-[2]与18年同期销量比较!J38)/[2]与18年同期销量比较!J38*100</f>
        <v>-8.7592760725271734</v>
      </c>
      <c r="L39" s="31">
        <f t="shared" si="1"/>
        <v>7136641.8004390001</v>
      </c>
      <c r="M39" s="31">
        <f>(L39-[2]与18年同期销量比较!L38)/[2]与18年同期销量比较!L38*100</f>
        <v>11.530201781327181</v>
      </c>
    </row>
  </sheetData>
  <mergeCells count="18">
    <mergeCell ref="A2:M2"/>
    <mergeCell ref="L3:M3"/>
    <mergeCell ref="A4:A7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B6:B7"/>
    <mergeCell ref="D6:D7"/>
    <mergeCell ref="F6:F7"/>
    <mergeCell ref="H6:H7"/>
    <mergeCell ref="J6:J7"/>
    <mergeCell ref="L6:L7"/>
  </mergeCells>
  <phoneticPr fontId="2" type="noConversion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2019-03-21T06:30:06Z</dcterms:modified>
</cp:coreProperties>
</file>